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9195" tabRatio="935" firstSheet="60" activeTab="63"/>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_" sheetId="29" r:id="rId29"/>
    <sheet name="AT-10 B" sheetId="30" r:id="rId30"/>
    <sheet name="AT-10 C" sheetId="31" r:id="rId31"/>
    <sheet name="AT-10D" sheetId="32" r:id="rId32"/>
    <sheet name="AT-10 E" sheetId="33" r:id="rId33"/>
    <sheet name="AT-10 F" sheetId="34" r:id="rId34"/>
    <sheet name="AT11_KS Year wise" sheetId="35" r:id="rId35"/>
    <sheet name="AT11A_KS-District wise" sheetId="36" r:id="rId36"/>
    <sheet name="AT12_KD-New" sheetId="37" r:id="rId37"/>
    <sheet name="AT12A_KD-Replacement" sheetId="38" r:id="rId38"/>
    <sheet name="Mode of cooking"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sheetId="50" r:id="rId50"/>
    <sheet name="AT-23A _AMS"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 Pry " sheetId="58" r:id="rId58"/>
    <sheet name="AT27B_Req_FG_CA_N CLP" sheetId="59" r:id="rId59"/>
    <sheet name="AT27C_Req_FG_Drought -Pry " sheetId="60" r:id="rId60"/>
    <sheet name="AT27D_Req_FG_Drought -UPry " sheetId="61" r:id="rId61"/>
    <sheet name="AT_28_RqmtKitchen" sheetId="62" r:id="rId62"/>
    <sheet name="AT-28A_RqmtPlinthArea" sheetId="63" r:id="rId63"/>
    <sheet name="AT-28B_Kitchen repair" sheetId="64" r:id="rId64"/>
    <sheet name="AT29_Replacement KD " sheetId="65" r:id="rId65"/>
    <sheet name="AT29_A_Replacement KD" sheetId="66" r:id="rId66"/>
    <sheet name="AT-30_Coook-cum-Helper" sheetId="67" r:id="rId67"/>
    <sheet name="AT_31_Budget_provision " sheetId="68" r:id="rId68"/>
    <sheet name="AT32_Drought Pry Util" sheetId="69" r:id="rId69"/>
    <sheet name="AT-32A Drought UPry Util" sheetId="70" r:id="rId70"/>
    <sheet name="Sheet2" sheetId="71" r:id="rId71"/>
  </sheets>
  <definedNames>
    <definedName name="_xlnm.Print_Area" localSheetId="43">'AT_17_Coverage-RBSK '!$1:$58</definedName>
    <definedName name="_xlnm.Print_Area" localSheetId="45">'AT_19_Impl_Agency'!$1:$61</definedName>
    <definedName name="_xlnm.Print_Area" localSheetId="46">'AT_20_CentralCookingagency '!$1:$59</definedName>
    <definedName name="_xlnm.Print_Area" localSheetId="61">'AT_28_RqmtKitchen'!$1:$58</definedName>
    <definedName name="_xlnm.Print_Area" localSheetId="67">'AT_31_Budget_provision '!$3:$37</definedName>
    <definedName name="_xlnm.Print_Area" localSheetId="29">'AT-10 B'!$1:$57</definedName>
    <definedName name="_xlnm.Print_Area" localSheetId="30">'AT-10 C'!$1:$55</definedName>
    <definedName name="_xlnm.Print_Area" localSheetId="32">'AT-10 E'!$1:$55</definedName>
    <definedName name="_xlnm.Print_Area" localSheetId="33">'AT-10 F'!$1:$56</definedName>
    <definedName name="_xlnm.Print_Area" localSheetId="27">'AT10_MME'!$1:$34</definedName>
    <definedName name="_xlnm.Print_Area" localSheetId="28">'AT10A_'!$1:$61</definedName>
    <definedName name="_xlnm.Print_Area" localSheetId="31">'AT-10D'!$1:$43</definedName>
    <definedName name="_xlnm.Print_Area" localSheetId="34">'AT11_KS Year wise'!$1:$34</definedName>
    <definedName name="_xlnm.Print_Area" localSheetId="35">'AT11A_KS-District wise'!$1:$59</definedName>
    <definedName name="_xlnm.Print_Area" localSheetId="36">'AT12_KD-New'!$1:$56</definedName>
    <definedName name="_xlnm.Print_Area" localSheetId="37">'AT12A_KD-Replacement'!$1:$58</definedName>
    <definedName name="_xlnm.Print_Area" localSheetId="39">'AT-14'!$1:$54</definedName>
    <definedName name="_xlnm.Print_Area" localSheetId="40">'AT-14 A'!$1:$55</definedName>
    <definedName name="_xlnm.Print_Area" localSheetId="41">'AT-15'!$1:$56</definedName>
    <definedName name="_xlnm.Print_Area" localSheetId="42">'AT-16'!$1:$55</definedName>
    <definedName name="_xlnm.Print_Area" localSheetId="44">'AT18_Details_Community '!$1:$58</definedName>
    <definedName name="_xlnm.Print_Area" localSheetId="3">'AT-1-Gen_Info '!$1:$56</definedName>
    <definedName name="_xlnm.Print_Area" localSheetId="47">'AT-21'!$1:$56</definedName>
    <definedName name="_xlnm.Print_Area" localSheetId="48">'AT-22'!$2:$55</definedName>
    <definedName name="_xlnm.Print_Area" localSheetId="49">'AT-23 MIS'!$2:$60</definedName>
    <definedName name="_xlnm.Print_Area" localSheetId="50">'AT-23A _AMS'!$1:$61</definedName>
    <definedName name="_xlnm.Print_Area" localSheetId="51">'AT-24'!$1:$56</definedName>
    <definedName name="_xlnm.Print_Area" localSheetId="52">'AT-25'!$1:$46</definedName>
    <definedName name="_xlnm.Print_Area" localSheetId="54">'AT26_NoWD'!$1:$34</definedName>
    <definedName name="_xlnm.Print_Area" localSheetId="55">'AT26A_NoWD'!$1:$31</definedName>
    <definedName name="_xlnm.Print_Area" localSheetId="56">'AT27_Req_FG_CA_Pry'!$1:$57</definedName>
    <definedName name="_xlnm.Print_Area" localSheetId="57">'AT27A_Req_FG_CA_U Pry '!$1:$57</definedName>
    <definedName name="_xlnm.Print_Area" localSheetId="58">'AT27B_Req_FG_CA_N CLP'!$1:$57</definedName>
    <definedName name="_xlnm.Print_Area" localSheetId="59">'AT27C_Req_FG_Drought -Pry '!$1:$57</definedName>
    <definedName name="_xlnm.Print_Area" localSheetId="62">'AT-28A_RqmtPlinthArea'!$1:$57</definedName>
    <definedName name="_xlnm.Print_Area" localSheetId="63">'AT-28B_Kitchen repair'!$1:$56</definedName>
    <definedName name="_xlnm.Print_Area" localSheetId="65">'AT29_A_Replacement KD'!$1:$57</definedName>
    <definedName name="_xlnm.Print_Area" localSheetId="64">'AT29_Replacement KD '!$1:$58</definedName>
    <definedName name="_xlnm.Print_Area" localSheetId="66">'AT-30_Coook-cum-Helper'!$1:$59</definedName>
    <definedName name="_xlnm.Print_Area" localSheetId="68">'AT32_Drought Pry Util'!$1:$57</definedName>
    <definedName name="_xlnm.Print_Area" localSheetId="69">'AT-32A Drought UPry Util'!$1:$58</definedName>
    <definedName name="_xlnm.Print_Area" localSheetId="7">'AT3A_cvrg(Insti)_PY'!$1:$62</definedName>
    <definedName name="_xlnm.Print_Area" localSheetId="8">'AT3B_cvrg(Insti)_UPY '!$1:$63</definedName>
    <definedName name="_xlnm.Print_Area" localSheetId="9">'AT3C_cvrg(Insti)_UPY '!$1:$61</definedName>
    <definedName name="_xlnm.Print_Area" localSheetId="12">'AT-4B'!$1:$57</definedName>
    <definedName name="_xlnm.Print_Area" localSheetId="24">'AT-8_Hon_CCH_Pry'!$1:$62</definedName>
    <definedName name="_xlnm.Print_Area" localSheetId="25">'AT-8A_Hon_CCH_UPry'!$1:$61</definedName>
    <definedName name="_xlnm.Print_Area" localSheetId="26">'AT9_TA'!$1:$57</definedName>
    <definedName name="_xlnm.Print_Area" localSheetId="1">'Contents'!$A$1:$C$68</definedName>
    <definedName name="_xlnm.Print_Area" localSheetId="10">'enrolment vs availed_PY'!$1:$62</definedName>
    <definedName name="_xlnm.Print_Area" localSheetId="11">'enrolment vs availed_UPY'!$1:$60</definedName>
    <definedName name="_xlnm.Print_Area" localSheetId="38">'Mode of cooking'!$1:$57</definedName>
    <definedName name="_xlnm.Print_Area" localSheetId="2">'Sheet1'!$A$1:$J$24</definedName>
    <definedName name="_xlnm.Print_Area" localSheetId="53">'Sheet1 (2)'!$A$1:$J$24</definedName>
    <definedName name="_xlnm.Print_Area" localSheetId="13">'T5_PLAN_vs_PRFM'!$1:$59</definedName>
    <definedName name="_xlnm.Print_Area" localSheetId="14">'T5A_PLAN_vs_PRFM '!$1:$60</definedName>
    <definedName name="_xlnm.Print_Area" localSheetId="15">'T5B_PLAN_vs_PRFM  (2)'!$1:$59</definedName>
    <definedName name="_xlnm.Print_Area" localSheetId="16">'T5C_Drought_PLAN_vs_PRFM '!$1:$58</definedName>
    <definedName name="_xlnm.Print_Area" localSheetId="17">'T5D_Drought_PLAN_vs_PRFM  '!$1:$59</definedName>
    <definedName name="_xlnm.Print_Area" localSheetId="18">'T6_FG_py_Utlsn'!$1:$59</definedName>
    <definedName name="_xlnm.Print_Area" localSheetId="19">'T6A_FG_Upy_Utlsn '!$1:$59</definedName>
    <definedName name="_xlnm.Print_Area" localSheetId="20">'T6B_Pay_FG_FCI_Pry'!$1:$60</definedName>
    <definedName name="_xlnm.Print_Area" localSheetId="21">'T6C_Coarse_Grain'!$1:$56</definedName>
    <definedName name="_xlnm.Print_Area" localSheetId="22">'T7_CC_PY_Utlsn'!$1:$60</definedName>
    <definedName name="_xlnm.Print_Area" localSheetId="23">'T7ACC_UPY_Utlsn '!$1:$60</definedName>
  </definedNames>
  <calcPr fullCalcOnLoad="1"/>
</workbook>
</file>

<file path=xl/sharedStrings.xml><?xml version="1.0" encoding="utf-8"?>
<sst xmlns="http://schemas.openxmlformats.org/spreadsheetml/2006/main" count="8336" uniqueCount="1093">
  <si>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</si>
  <si>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</si>
  <si>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</si>
  <si>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</si>
  <si>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</si>
  <si>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</si>
  <si>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</si>
  <si>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</si>
  <si>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</si>
  <si>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</si>
  <si>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</si>
  <si>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</si>
  <si>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</si>
  <si>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</si>
  <si>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</si>
  <si>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</si>
  <si>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</si>
  <si>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</si>
  <si>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</si>
  <si>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</si>
  <si>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</si>
  <si>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</si>
  <si>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</si>
  <si>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</si>
  <si>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</si>
  <si>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</si>
  <si>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</si>
  <si>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</si>
  <si>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</si>
  <si>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</si>
  <si>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</si>
  <si>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</si>
  <si>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</si>
  <si>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</si>
  <si>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</si>
  <si>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</si>
  <si>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</si>
  <si>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</si>
  <si>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</si>
  <si>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</si>
  <si>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</si>
  <si>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</si>
  <si>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</si>
  <si>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</si>
  <si>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</si>
  <si>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</si>
  <si>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</si>
  <si>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</si>
  <si>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</si>
  <si>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</si>
  <si>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</si>
  <si>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</si>
  <si>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</si>
  <si>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</si>
  <si>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</si>
  <si>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</si>
  <si>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</si>
  <si>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</si>
  <si>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</si>
  <si>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</si>
  <si>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</si>
  <si>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</si>
  <si>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</si>
  <si>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</si>
  <si>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</si>
  <si>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</si>
  <si>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</si>
  <si>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</si>
  <si>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</si>
  <si>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</si>
  <si>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</si>
  <si>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</si>
  <si>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</si>
  <si>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</si>
  <si>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</si>
  <si>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</si>
  <si>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</si>
  <si>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</si>
  <si>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</si>
  <si>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</si>
  <si>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</si>
  <si>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</si>
  <si>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</si>
  <si>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</si>
  <si>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</si>
  <si>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</si>
  <si>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</si>
  <si>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</si>
  <si>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</si>
  <si>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</si>
  <si>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</si>
  <si>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</si>
  <si>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</si>
  <si>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</si>
  <si>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</si>
  <si>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</si>
  <si>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</si>
  <si>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</si>
  <si>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</si>
  <si>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</si>
  <si>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</si>
  <si>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</si>
  <si>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</si>
  <si>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</si>
  <si>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</si>
  <si>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</si>
  <si>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</si>
  <si>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</si>
  <si>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</si>
  <si>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</si>
  <si>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</si>
  <si>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</si>
  <si>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</si>
  <si>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</si>
  <si>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</si>
  <si>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</si>
  <si>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</si>
  <si>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</si>
  <si>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</si>
  <si>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</si>
  <si>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</si>
  <si>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</si>
  <si>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</si>
  <si>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</si>
  <si>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</si>
  <si>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</si>
  <si>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</si>
  <si>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</si>
  <si>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</si>
  <si>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</si>
  <si>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</si>
  <si>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</si>
  <si>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</si>
  <si>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</si>
  <si>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</si>
  <si>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</si>
  <si>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</si>
  <si>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</si>
  <si>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</si>
  <si>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</si>
  <si>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</si>
  <si>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</si>
  <si>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</si>
  <si>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</si>
  <si>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</si>
  <si>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</si>
  <si>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</si>
  <si>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</si>
  <si>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</si>
  <si>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</si>
  <si>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</si>
  <si>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</si>
  <si>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</si>
  <si>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</si>
  <si>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</si>
  <si>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</si>
  <si>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</si>
  <si>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</si>
  <si>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</si>
  <si>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</si>
  <si>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</si>
  <si>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</si>
  <si>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</si>
  <si>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</si>
  <si>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</si>
  <si>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</si>
  <si>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</si>
  <si>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</si>
  <si>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</si>
  <si>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</si>
  <si>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</si>
  <si>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</si>
  <si>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</si>
  <si>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</si>
  <si>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</si>
  <si>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</si>
  <si>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</si>
  <si>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</si>
  <si>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</si>
  <si>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</si>
  <si>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</si>
  <si>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</si>
  <si>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</si>
  <si>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</si>
  <si>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</si>
  <si>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</si>
  <si>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</si>
  <si>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</si>
  <si>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</si>
  <si>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</si>
  <si>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</si>
  <si>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</si>
  <si>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</si>
  <si>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</si>
  <si>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</si>
  <si>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</si>
  <si>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</si>
  <si>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</si>
  <si>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</si>
  <si>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</si>
  <si>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</si>
  <si>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</si>
  <si>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</si>
  <si>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</si>
  <si>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</si>
  <si>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</si>
  <si>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</si>
  <si>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</si>
  <si>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</si>
  <si>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</si>
  <si>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</si>
  <si>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</si>
  <si>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</si>
  <si>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</si>
  <si>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</si>
  <si>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</si>
  <si>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</si>
  <si>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</si>
  <si>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</si>
  <si>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</si>
  <si>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</si>
  <si>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</si>
  <si>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</si>
  <si>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</si>
  <si>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</si>
  <si>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</si>
  <si>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</si>
  <si>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</si>
  <si>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</si>
  <si>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</si>
  <si>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</si>
  <si>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</si>
  <si>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</si>
  <si>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</si>
  <si>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</si>
  <si>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</si>
  <si>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</si>
  <si>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</si>
  <si>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</si>
  <si>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</si>
  <si>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</si>
  <si>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</si>
  <si>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</si>
  <si>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</si>
  <si>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</si>
  <si>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</si>
  <si>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</si>
  <si>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</si>
  <si>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</si>
  <si>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</si>
  <si>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</si>
  <si>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</si>
  <si>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</si>
  <si>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</si>
  <si>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</si>
  <si>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</si>
  <si>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</si>
  <si>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</si>
  <si>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</si>
  <si>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</si>
  <si>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</si>
  <si>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</si>
  <si>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</si>
  <si>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</si>
  <si>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</si>
  <si>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</si>
  <si>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</si>
  <si>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</si>
  <si>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</si>
  <si>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</si>
  <si>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</si>
  <si>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</si>
  <si>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</si>
  <si>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</si>
  <si>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</si>
  <si>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</si>
  <si>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</si>
  <si>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</si>
  <si>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</si>
  <si>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</si>
  <si>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</si>
  <si>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</si>
  <si>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</si>
  <si>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</si>
  <si>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</si>
  <si>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</si>
  <si>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</si>
  <si>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</si>
  <si>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</si>
  <si>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</si>
  <si>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</si>
  <si>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</si>
  <si>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</si>
  <si>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</si>
  <si>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</si>
  <si>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</si>
  <si>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</si>
  <si>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</si>
  <si>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</si>
  <si>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</si>
  <si>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</si>
  <si>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</si>
  <si>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</si>
  <si>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</si>
  <si>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</si>
  <si>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</si>
  <si>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</si>
  <si>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</si>
  <si>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</si>
  <si>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</si>
  <si>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</si>
  <si>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</si>
  <si>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</si>
  <si>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</si>
  <si>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</si>
  <si>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</si>
  <si>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</si>
  <si>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</si>
  <si>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</si>
  <si>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</si>
  <si>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</si>
  <si>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</si>
  <si>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</si>
  <si>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</si>
  <si>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</si>
  <si>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</si>
  <si>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</si>
  <si>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</si>
  <si>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</si>
  <si>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</si>
  <si>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</si>
  <si>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</si>
  <si>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</si>
  <si>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</si>
  <si>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</si>
  <si>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</si>
  <si>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</si>
  <si>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</si>
  <si>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</si>
  <si>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</si>
  <si>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</si>
  <si>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</si>
  <si>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</si>
  <si>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</si>
  <si>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</si>
  <si>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</si>
  <si>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</si>
  <si>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</si>
  <si>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</si>
  <si>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</si>
  <si>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</si>
  <si>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</si>
  <si>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</si>
  <si>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</si>
  <si>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</si>
  <si>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</si>
  <si>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</si>
  <si>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</si>
  <si>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</si>
  <si>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</si>
  <si>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</si>
  <si>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</si>
  <si>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</si>
  <si>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</si>
  <si>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</si>
  <si>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</si>
  <si>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</si>
  <si>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</si>
  <si>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</si>
  <si>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</si>
  <si>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</si>
  <si>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</si>
  <si>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</si>
  <si>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</si>
  <si>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</si>
  <si>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</si>
  <si>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</si>
  <si>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</si>
  <si>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</si>
  <si>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</si>
  <si>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</si>
  <si>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</si>
  <si>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</si>
  <si>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</si>
  <si>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</si>
  <si>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</si>
  <si>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</si>
  <si>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</si>
  <si>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</si>
  <si>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</si>
  <si>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</si>
  <si>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</si>
  <si>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</si>
  <si>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</si>
  <si>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</si>
  <si>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</si>
  <si>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</si>
  <si>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</si>
  <si>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</si>
  <si>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</si>
  <si>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</si>
  <si>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</si>
  <si>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</si>
  <si>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</si>
  <si>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</si>
  <si>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</si>
  <si>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</si>
  <si>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</si>
  <si>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</si>
  <si>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</si>
  <si>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</si>
  <si>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</si>
  <si>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</si>
  <si>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</si>
  <si>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</si>
  <si>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</si>
  <si>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</si>
  <si>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</si>
  <si>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</si>
  <si>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</si>
  <si>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</si>
  <si>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</si>
  <si>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</si>
  <si>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</si>
  <si>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</si>
  <si>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</si>
  <si>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</si>
  <si>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</si>
  <si>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</si>
  <si>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</si>
  <si>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</si>
  <si>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</si>
  <si>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</si>
  <si>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</si>
  <si>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</si>
  <si>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</si>
  <si>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</si>
  <si>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</si>
  <si>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</si>
  <si>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</si>
  <si>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</si>
  <si>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</si>
  <si>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</si>
  <si>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</si>
  <si>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</si>
  <si>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</si>
  <si>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</si>
  <si>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</si>
  <si>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</si>
  <si>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</si>
  <si>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</si>
  <si>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</si>
  <si>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</si>
  <si>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</si>
  <si>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</si>
  <si>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</si>
  <si>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</si>
  <si>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</si>
  <si>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</si>
  <si>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</si>
  <si>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</si>
  <si>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</si>
  <si>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</si>
  <si>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</si>
  <si>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</si>
  <si>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</si>
  <si>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</si>
  <si>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</si>
  <si>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</si>
  <si>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</si>
  <si>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</si>
  <si>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</si>
  <si>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</si>
  <si>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</si>
  <si>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</si>
  <si>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</si>
  <si>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</si>
  <si>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</si>
  <si>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</si>
  <si>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</si>
  <si>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</si>
  <si>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</si>
  <si>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</si>
  <si>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</si>
  <si>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</si>
  <si>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</si>
  <si>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</si>
  <si>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</si>
  <si>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</si>
  <si>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</si>
  <si>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</si>
  <si>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</si>
  <si>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</si>
  <si>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</si>
  <si>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</si>
  <si>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</si>
  <si>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</si>
  <si>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</si>
  <si>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</si>
  <si>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</si>
  <si>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</si>
  <si>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</si>
  <si>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</si>
  <si>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</si>
  <si>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</si>
  <si>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</si>
  <si>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</si>
  <si>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</si>
  <si>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</si>
  <si>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</si>
  <si>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</si>
  <si>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</si>
  <si>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</si>
  <si>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</si>
  <si>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</si>
  <si>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</si>
  <si>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</si>
  <si>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</si>
  <si>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</si>
  <si>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</si>
  <si>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</si>
  <si>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</si>
  <si>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</si>
  <si>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</si>
  <si>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</si>
  <si>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</si>
  <si>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</si>
  <si>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</si>
  <si>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</si>
  <si>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</si>
  <si>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</si>
  <si>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</si>
  <si>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</si>
  <si>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</si>
  <si>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</si>
  <si>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</si>
  <si>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</si>
  <si>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</si>
  <si>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</si>
  <si>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</si>
  <si>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</si>
  <si>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</si>
  <si>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</si>
  <si>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</si>
  <si>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</si>
  <si>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</si>
  <si>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</si>
  <si>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</si>
  <si>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</si>
  <si>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</si>
  <si>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</si>
  <si>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</si>
  <si>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</si>
  <si>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</si>
  <si>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</si>
  <si>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</si>
  <si>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</si>
  <si>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</si>
  <si>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</si>
  <si>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</si>
  <si>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</si>
  <si>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</si>
  <si>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</si>
  <si>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</si>
  <si>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</si>
  <si>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</si>
  <si>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</si>
  <si>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</si>
  <si>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</si>
  <si>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</si>
  <si>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</si>
  <si>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</si>
  <si>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</si>
  <si>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</si>
  <si>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</si>
  <si>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</si>
  <si>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</si>
  <si>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</si>
  <si>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</si>
  <si>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</si>
  <si>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</si>
  <si>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</si>
  <si>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</si>
  <si>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</si>
  <si>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</si>
  <si>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</si>
  <si>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</si>
  <si>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</si>
  <si>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</si>
  <si>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</si>
  <si>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</si>
  <si>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</si>
  <si>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</si>
  <si>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</si>
  <si>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</si>
  <si>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</si>
  <si>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</si>
  <si>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</si>
  <si>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</si>
  <si>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</si>
  <si>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</si>
  <si>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</si>
  <si>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</si>
  <si>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</si>
  <si>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</si>
  <si>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</si>
  <si>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</si>
  <si>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</si>
  <si>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</si>
  <si>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</si>
  <si>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</si>
  <si>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</si>
  <si>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</si>
  <si>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</si>
  <si>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</si>
  <si>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</si>
  <si>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</si>
  <si>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</si>
  <si>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</si>
  <si>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</si>
  <si>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</si>
  <si>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</si>
  <si>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</si>
  <si>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</si>
  <si>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</si>
  <si>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</si>
  <si>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</si>
  <si>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</si>
  <si>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</si>
  <si>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</si>
  <si>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</si>
  <si>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</si>
  <si>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</si>
  <si>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</si>
  <si>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</si>
  <si>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</si>
  <si>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</si>
  <si>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</si>
  <si>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</si>
  <si>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</si>
  <si>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</si>
  <si>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</si>
  <si>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</si>
  <si>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</si>
  <si>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</si>
  <si>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</si>
  <si>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</si>
  <si>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</si>
  <si>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</si>
  <si>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</si>
  <si>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</si>
  <si>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</si>
  <si>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</si>
  <si>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</si>
  <si>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</si>
  <si>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</si>
  <si>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</si>
  <si>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</si>
  <si>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</si>
  <si>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</si>
  <si>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</si>
  <si>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</si>
  <si>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</si>
  <si>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</si>
  <si>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</si>
  <si>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</si>
  <si>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</si>
  <si>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</si>
  <si>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</si>
  <si>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</si>
  <si>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</si>
  <si>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</si>
  <si>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</si>
  <si>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</si>
  <si>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</si>
  <si>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</si>
  <si>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</si>
  <si>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</si>
  <si>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</si>
  <si>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</si>
  <si>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</si>
  <si>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</si>
  <si>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</si>
  <si>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</si>
  <si>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</si>
  <si>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</si>
  <si>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</si>
  <si>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</si>
  <si>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</si>
  <si>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</si>
  <si>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</si>
  <si>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</si>
  <si>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</si>
  <si>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</si>
  <si>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</si>
  <si>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</si>
  <si>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</si>
  <si>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</si>
  <si>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</si>
  <si>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</si>
  <si>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</si>
  <si>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</si>
  <si>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</si>
  <si>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</si>
  <si>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</si>
  <si>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</si>
  <si>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</si>
  <si>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</si>
  <si>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</si>
  <si>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</si>
  <si>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</si>
  <si>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</si>
  <si>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</si>
  <si>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</si>
  <si>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</si>
  <si>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</si>
  <si>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</si>
  <si>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</si>
  <si>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</si>
  <si>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</si>
  <si>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</si>
  <si>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</si>
  <si>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</si>
  <si>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</si>
  <si>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</si>
  <si>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</si>
  <si>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</si>
  <si>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</si>
  <si>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</si>
  <si>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</si>
  <si>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</si>
  <si>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</si>
  <si>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</si>
  <si>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</si>
  <si>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</si>
  <si>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</si>
  <si>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</si>
  <si>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</si>
  <si>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</si>
  <si>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</si>
  <si>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</si>
  <si>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</si>
  <si>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</si>
  <si>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</si>
  <si>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</si>
  <si>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</si>
  <si>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</si>
  <si>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</si>
  <si>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</si>
  <si>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</si>
  <si>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</si>
  <si>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</si>
  <si>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</si>
  <si>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</si>
  <si>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</si>
  <si>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</si>
  <si>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</si>
  <si>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</si>
  <si>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</si>
  <si>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</si>
  <si>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</si>
  <si>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</si>
  <si>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</si>
  <si>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</si>
  <si>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</si>
  <si>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</si>
  <si>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</si>
  <si>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</si>
  <si>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</si>
  <si>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</si>
  <si>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</si>
  <si>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</si>
  <si>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</si>
  <si>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</si>
  <si>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</si>
  <si>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</si>
  <si>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</si>
  <si>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</si>
  <si>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</si>
  <si>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</si>
  <si>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</si>
  <si>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</si>
  <si>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</si>
  <si>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</si>
  <si>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</si>
  <si>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</si>
  <si>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</si>
  <si>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</si>
  <si>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</si>
  <si>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</si>
  <si>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</si>
  <si>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</si>
  <si>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</si>
  <si>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</si>
  <si>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</si>
  <si>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</si>
  <si>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</si>
  <si>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</si>
  <si>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</si>
  <si>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</si>
  <si>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</si>
  <si>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</si>
  <si>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</si>
  <si>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</si>
  <si>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</si>
  <si>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</si>
  <si>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</si>
  <si>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</si>
  <si>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</si>
  <si>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</si>
  <si>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</si>
  <si>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</si>
  <si>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</si>
  <si>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</si>
  <si>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</si>
  <si>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</si>
  <si>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</si>
  <si>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</si>
  <si>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</si>
  <si>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</si>
  <si>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</si>
  <si>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</si>
  <si>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</si>
  <si>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</si>
  <si>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</si>
  <si>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</si>
  <si>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</si>
  <si>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</si>
  <si>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</si>
  <si>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</si>
  <si>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</si>
  <si>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</si>
  <si>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</si>
  <si>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</si>
  <si>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</si>
  <si>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</si>
  <si>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</si>
  <si>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</si>
  <si>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</si>
  <si>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</si>
  <si>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</si>
  <si>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</si>
  <si>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</si>
  <si>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</si>
  <si>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</si>
  <si>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</si>
  <si>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</si>
  <si>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</si>
  <si>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</si>
  <si>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</si>
  <si>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</si>
  <si>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</si>
  <si>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</si>
  <si>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</si>
  <si>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</si>
  <si>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</si>
  <si>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</si>
  <si>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</si>
  <si>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</si>
  <si>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</si>
  <si>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</si>
  <si>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</si>
  <si>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</si>
  <si>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</si>
  <si>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</si>
  <si>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</si>
  <si>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</si>
  <si>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</si>
  <si>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</si>
  <si>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</si>
  <si>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</si>
  <si>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</si>
  <si>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</si>
  <si>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</si>
  <si>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</si>
  <si>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State :Bihar</t>
  </si>
  <si>
    <t>State : Bihar</t>
  </si>
  <si>
    <t xml:space="preserve">State : Bihar </t>
  </si>
  <si>
    <t>Patna</t>
  </si>
  <si>
    <t>Nalanda</t>
  </si>
  <si>
    <t>Bhojpur</t>
  </si>
  <si>
    <t>Buxar</t>
  </si>
  <si>
    <t>Rohtas</t>
  </si>
  <si>
    <t>Kaimur</t>
  </si>
  <si>
    <t>Gaya</t>
  </si>
  <si>
    <t>Jehanabad</t>
  </si>
  <si>
    <t>Arwal</t>
  </si>
  <si>
    <t>Nawada</t>
  </si>
  <si>
    <t>Aurangabad</t>
  </si>
  <si>
    <t>Saran</t>
  </si>
  <si>
    <t>Siwan</t>
  </si>
  <si>
    <t>Gopalganj</t>
  </si>
  <si>
    <t>Muzaffarpur</t>
  </si>
  <si>
    <t>Sitamarhi</t>
  </si>
  <si>
    <t>Sheohar</t>
  </si>
  <si>
    <t>Vaishali</t>
  </si>
  <si>
    <t>E.Champaran</t>
  </si>
  <si>
    <t>W.Champaran</t>
  </si>
  <si>
    <t>Darbhanga</t>
  </si>
  <si>
    <t>Madhubani</t>
  </si>
  <si>
    <t>Samastipur</t>
  </si>
  <si>
    <t>Purnia</t>
  </si>
  <si>
    <t>Kishanganj</t>
  </si>
  <si>
    <t>Araria</t>
  </si>
  <si>
    <t>Katihar</t>
  </si>
  <si>
    <t>Bhagalpur</t>
  </si>
  <si>
    <t>Banka</t>
  </si>
  <si>
    <t>Munger</t>
  </si>
  <si>
    <t>Shekhpura</t>
  </si>
  <si>
    <t>Lakhisarai</t>
  </si>
  <si>
    <t>Jamui</t>
  </si>
  <si>
    <t>Khagaria</t>
  </si>
  <si>
    <t>Begusarai</t>
  </si>
  <si>
    <t>Saharsa</t>
  </si>
  <si>
    <t>Supaul</t>
  </si>
  <si>
    <t>Madhepura</t>
  </si>
  <si>
    <t xml:space="preserve">                                                                                                                                                                                                                                                                                                                                                                                                                                                                                                                                                                                                                                                                                                                                                                                                                                                                                                                                                                                                                                                                                                                                                                                                                                                                                                                                                                                                                                                                                                                                                                                                                                                                                                                                                                                                                                                                                                                                                                                                                                                                                                                                                                                                                                                                                                                                                                                                                                                                                                                                                                                                                                                                                                                                                                                                                                                                                                                             </t>
  </si>
  <si>
    <t>State / Bihar</t>
  </si>
  <si>
    <t>As per  need</t>
  </si>
  <si>
    <t>N/A</t>
  </si>
  <si>
    <t>2.5.18</t>
  </si>
  <si>
    <t>18.7.18</t>
  </si>
  <si>
    <t>1.10.18</t>
  </si>
  <si>
    <t>15.11.18</t>
  </si>
  <si>
    <t>19.11.18</t>
  </si>
  <si>
    <t>31.12.18</t>
  </si>
  <si>
    <t>16.1.19</t>
  </si>
  <si>
    <t>28.1.19</t>
  </si>
  <si>
    <t xml:space="preserve">Not Functional/Merge </t>
  </si>
  <si>
    <t>EGG</t>
  </si>
  <si>
    <t>ONCE IN WEEK</t>
  </si>
  <si>
    <t>e-transfer</t>
  </si>
  <si>
    <t xml:space="preserve"> e-transfer</t>
  </si>
  <si>
    <t>No social audit conducted during 2018-19</t>
  </si>
  <si>
    <t>NIL</t>
  </si>
  <si>
    <t>1. Dy.Diretor</t>
  </si>
  <si>
    <t>2. Asst Director</t>
  </si>
  <si>
    <t>3. OSD</t>
  </si>
  <si>
    <t>4. Junior monitoring  officer</t>
  </si>
  <si>
    <t>5. District Programme officer (DPO)</t>
  </si>
  <si>
    <t xml:space="preserve"> Accounts officer</t>
  </si>
  <si>
    <t xml:space="preserve"> Data officer</t>
  </si>
  <si>
    <t xml:space="preserve"> Accountant</t>
  </si>
  <si>
    <t xml:space="preserve"> Asst programme co-ordinator</t>
  </si>
  <si>
    <t xml:space="preserve"> Nutrition Expert</t>
  </si>
  <si>
    <t xml:space="preserve"> District coodinator</t>
  </si>
  <si>
    <t xml:space="preserve"> District Accountant</t>
  </si>
  <si>
    <t xml:space="preserve"> District Resource person</t>
  </si>
  <si>
    <t>Block Resource person</t>
  </si>
  <si>
    <t>Finance Manager</t>
  </si>
  <si>
    <t>District Programme Manager</t>
  </si>
  <si>
    <t>District Account Manager</t>
  </si>
  <si>
    <t>District IT Manager</t>
  </si>
  <si>
    <t>Executive Assistant</t>
  </si>
  <si>
    <t>one day</t>
  </si>
  <si>
    <t>Animation , video film</t>
  </si>
  <si>
    <t>ISHP,New Delhi</t>
  </si>
  <si>
    <t>NORMAL</t>
  </si>
  <si>
    <t xml:space="preserve">Anacon Laboratories, Nagpur
</t>
  </si>
  <si>
    <t>Ekta Shakti  Foundation</t>
  </si>
  <si>
    <t>Rewards</t>
  </si>
  <si>
    <t>Bal Vikas Evam Paryavaran Sanrakshan Sanstha</t>
  </si>
  <si>
    <t>Centre for National Development Initiative</t>
  </si>
  <si>
    <t xml:space="preserve"> Poorvanchal Samaj Sewa Sangh</t>
  </si>
  <si>
    <t>Dayawati Educational and Charitable Society</t>
  </si>
  <si>
    <t>upto 12 lm</t>
  </si>
  <si>
    <t>upto 5 km</t>
  </si>
  <si>
    <t>12 Km</t>
  </si>
  <si>
    <t>ARARIA</t>
  </si>
  <si>
    <t>ARWAL</t>
  </si>
  <si>
    <t>AURANGABAD - BIHAR</t>
  </si>
  <si>
    <t>BANKA</t>
  </si>
  <si>
    <t>BEGUSARAI</t>
  </si>
  <si>
    <t>BHAGALPUR</t>
  </si>
  <si>
    <t>BHOJPUR</t>
  </si>
  <si>
    <t>BUXAR</t>
  </si>
  <si>
    <t>DARBHANGA</t>
  </si>
  <si>
    <t>GAYA</t>
  </si>
  <si>
    <t>GOPALGANJ</t>
  </si>
  <si>
    <t>JAMUI</t>
  </si>
  <si>
    <t>JEHANABAD</t>
  </si>
  <si>
    <t>KAIMUR - BHABUA</t>
  </si>
  <si>
    <t>KATIHAR</t>
  </si>
  <si>
    <t>KHAGARIA</t>
  </si>
  <si>
    <t>KISHANGANJ</t>
  </si>
  <si>
    <t>LAKHISARAI</t>
  </si>
  <si>
    <t>MADHEPURA</t>
  </si>
  <si>
    <t>MADHUBANI</t>
  </si>
  <si>
    <t>MUNGER</t>
  </si>
  <si>
    <t>MUZAFFARPUR</t>
  </si>
  <si>
    <t>NALANDA</t>
  </si>
  <si>
    <t>NAWADA</t>
  </si>
  <si>
    <t>PASHCHIM CHAMPARAN</t>
  </si>
  <si>
    <t>PATNA</t>
  </si>
  <si>
    <t>PURBA CHAMPARAN</t>
  </si>
  <si>
    <t>PURNIA</t>
  </si>
  <si>
    <t>ROHTAS</t>
  </si>
  <si>
    <t>SAHARSA</t>
  </si>
  <si>
    <t>SAMASTIPUR</t>
  </si>
  <si>
    <t>SARAN</t>
  </si>
  <si>
    <t>SHEIKHPURA</t>
  </si>
  <si>
    <t>SHEOHAR</t>
  </si>
  <si>
    <t>SITAMARHI</t>
  </si>
  <si>
    <t>SIWAN</t>
  </si>
  <si>
    <t>SUPAUL</t>
  </si>
  <si>
    <t>VAISHALI</t>
  </si>
  <si>
    <t>IVRS</t>
  </si>
  <si>
    <t>Yes,Education Department</t>
  </si>
  <si>
    <t>Yes,  Secretary cum Director, Mid-day Meal</t>
  </si>
  <si>
    <t xml:space="preserve"> Yes,District Mid-day Meal Incharge</t>
  </si>
  <si>
    <t>Yes,Block Resource Person ,Mid-day Meal</t>
  </si>
  <si>
    <t>yes (18003456208)</t>
  </si>
  <si>
    <t>yes</t>
  </si>
  <si>
    <t>0612-2231005,22310123</t>
  </si>
  <si>
    <t>No</t>
  </si>
  <si>
    <t>mdmsbihar@gmail.com</t>
  </si>
  <si>
    <t>mdmsbihar.org,dopahar.org, madhyanbhojanbihar.in</t>
  </si>
  <si>
    <t xml:space="preserve">Many district </t>
  </si>
  <si>
    <t xml:space="preserve">1.Monthly meeting with MDM incharge and FCI/SFC incharge in district  2.Monthly meeting with all mdm incharge of Bihar and representative of FCI and SFC  to resolved the issues.3.Direction has been given to all school to receive only 50kg bag of rice </t>
  </si>
  <si>
    <t>In many  district</t>
  </si>
  <si>
    <t xml:space="preserve"> kitchen kitchen cum store  damage due to flood and heavy rain</t>
  </si>
  <si>
    <t xml:space="preserve">State has released from own resources  for  repairing of kitchen shed </t>
  </si>
  <si>
    <t>replacement of kitchen device, and theft of kitchen device</t>
  </si>
  <si>
    <t>utensil thept and damage also more than 5 years old in many district</t>
  </si>
  <si>
    <t xml:space="preserve">Mostly north bihar district </t>
  </si>
  <si>
    <t>In rainy days non availability of dry fire wood and coal</t>
  </si>
  <si>
    <t>NiL</t>
  </si>
  <si>
    <t>Few Districts</t>
  </si>
  <si>
    <t xml:space="preserve">Lack of coordination </t>
  </si>
  <si>
    <t>District MDM I/C trained on Conflict Management, Stress Management and tips of coordination</t>
  </si>
  <si>
    <t xml:space="preserve">school health program is being executed by health department  on regular basis </t>
  </si>
  <si>
    <t>Some district</t>
  </si>
  <si>
    <t>physical attendance less than actual attendance</t>
  </si>
  <si>
    <t>Money recovered from head master ,departmental action and  FIR lodge  to HM</t>
  </si>
  <si>
    <t xml:space="preserve">children ill, recoved after proper medication </t>
  </si>
  <si>
    <t>action against guilty person and FIR lodge against guilty person</t>
  </si>
  <si>
    <t>initiative  has  been taken and  90% school covered with LPG</t>
  </si>
  <si>
    <t>FIR lodged and fund released to purchse new utensil, donation from  villager state has also released for  purchase of steel plates</t>
  </si>
  <si>
    <t xml:space="preserve">less Quantity in 50kg bag, timely not availability of foodgrain in FCI godown,not availability og FAQ </t>
  </si>
  <si>
    <t>FIR Lodge</t>
  </si>
  <si>
    <t>theft of foodgrain</t>
  </si>
  <si>
    <t>Pulse 1 (Arhar/Tur)</t>
  </si>
  <si>
    <t>Pulse 2 (chana)</t>
  </si>
  <si>
    <t>Pulse 3 (Masur)</t>
  </si>
  <si>
    <t>krishi Vigyan Kendra,buxor</t>
  </si>
  <si>
    <t>krishi Vigyan Kendra,arwal</t>
  </si>
  <si>
    <t>krishi Vigyan Kendra,sitamadhi</t>
  </si>
  <si>
    <t>krishi Vigyan Kendra,saran</t>
  </si>
  <si>
    <t>krishi Vigyan Kendra,supaul</t>
  </si>
  <si>
    <t>krishi Vigyan Kendra,gaya</t>
  </si>
  <si>
    <t>krishi Vigyan Kendra,sheohar</t>
  </si>
  <si>
    <t>krishi Vigyan Kendra, aurangbad</t>
  </si>
  <si>
    <t>krishi Vigyan Kendra, Lakhaisarai</t>
  </si>
  <si>
    <t>krishi Vigyan Kendra,purvi champaran</t>
  </si>
  <si>
    <t>krishi Vigyan Kendra,patna</t>
  </si>
  <si>
    <t>krishi Vigyan Kendra,nalanda</t>
  </si>
  <si>
    <t>krishi Vigyan Kendra,bhojpuar</t>
  </si>
  <si>
    <t>krishi Vigyan Kendra,kaimur</t>
  </si>
  <si>
    <t>krishi Vigyan Kendra,rohtad</t>
  </si>
  <si>
    <t>krishi Vigyan Kendra,jehanabd</t>
  </si>
  <si>
    <t>krishi Vigyan Kendra,nawada</t>
  </si>
  <si>
    <t>krishi Vigyan Kendra,siwan</t>
  </si>
  <si>
    <t>krishi Vigyan Kendra,gopalganj</t>
  </si>
  <si>
    <t>krishi Vigyan Kendra,muzaffarpur</t>
  </si>
  <si>
    <t>krishi Vigyan Kendra,vaishali</t>
  </si>
  <si>
    <t>krishi Vigyan Kendra,paschim champaran</t>
  </si>
  <si>
    <t>krishi Vigyan Kendra,Darbhanga</t>
  </si>
  <si>
    <t>krishi Vigyan Kendra,Madhubani</t>
  </si>
  <si>
    <t>krishi Vigyan Kendra,pusa</t>
  </si>
  <si>
    <t>krishi Vigyan Kendra,purnia</t>
  </si>
  <si>
    <t>krishi Vigyan Kendra,kishanganj</t>
  </si>
  <si>
    <t>krishi Vigyan Kendra, araria</t>
  </si>
  <si>
    <t>krishi Vigyan Kendra,katihar</t>
  </si>
  <si>
    <t>krishi Vigyan Kendra,bhagalpur</t>
  </si>
  <si>
    <t>krishi Vigyan Kendra,banka</t>
  </si>
  <si>
    <t>krishi Vigyan Kendra,munger</t>
  </si>
  <si>
    <t>krishi Vigyan Kendra, shekpura</t>
  </si>
  <si>
    <t>krishi Vigyan Kendra,jamui</t>
  </si>
  <si>
    <t>krishi Vigyan Kendra,khagaria</t>
  </si>
  <si>
    <t>krishi Vigyan Kendra,begusarai</t>
  </si>
  <si>
    <t>krishi Vigyan Kendra,saharsa</t>
  </si>
  <si>
    <t>krishi Vigyan Kendra,madhepura</t>
  </si>
  <si>
    <t>Released by State Govt. if any (Per quintal)</t>
  </si>
  <si>
    <t>Data  not available</t>
  </si>
  <si>
    <t>Note :-Food security act implemented in the state since 1.2.2019</t>
  </si>
  <si>
    <t>03.7.18</t>
  </si>
  <si>
    <t>Additional Chief Secretary
Education Department
Government of Bihar</t>
  </si>
  <si>
    <t>8 KM</t>
  </si>
  <si>
    <t>15 km. Approx</t>
  </si>
  <si>
    <t>5 KM</t>
  </si>
  <si>
    <t>6 km</t>
  </si>
  <si>
    <t>7 km</t>
  </si>
  <si>
    <t>Director
Mid-day Meal
Bihar,Patna</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</si>
</sst>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4009]dd\ mmmm\ yyyy"/>
    <numFmt numFmtId="179" formatCode="0.000"/>
    <numFmt numFmtId="180" formatCode="0.0"/>
    <numFmt numFmtId="181" formatCode="0.00000000"/>
    <numFmt numFmtId="182" formatCode="0.0000000"/>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s>
  <fonts count="115">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0"/>
      <color indexed="8"/>
      <name val="Arial"/>
      <family val="2"/>
    </font>
    <font>
      <i/>
      <u val="single"/>
      <sz val="10"/>
      <name val="Arial"/>
      <family val="2"/>
    </font>
    <font>
      <u val="single"/>
      <sz val="10"/>
      <name val="Arial"/>
      <family val="2"/>
    </font>
    <font>
      <sz val="16"/>
      <name val="Arial"/>
      <family val="2"/>
    </font>
    <font>
      <sz val="8"/>
      <name val="Trebuchet MS"/>
      <family val="2"/>
    </font>
    <font>
      <sz val="22"/>
      <name val="Trebuchet MS"/>
      <family val="2"/>
    </font>
    <font>
      <b/>
      <sz val="54"/>
      <name val="Calibri"/>
      <family val="0"/>
    </font>
    <font>
      <b/>
      <sz val="44"/>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sz val="11"/>
      <color indexed="8"/>
      <name val="Cambria"/>
      <family val="1"/>
    </font>
    <font>
      <b/>
      <i/>
      <sz val="10"/>
      <color indexed="8"/>
      <name val="Cambria"/>
      <family val="1"/>
    </font>
    <font>
      <b/>
      <sz val="14"/>
      <color indexed="8"/>
      <name val="Calibri"/>
      <family val="2"/>
    </font>
    <font>
      <b/>
      <sz val="12"/>
      <color indexed="8"/>
      <name val="Calibri"/>
      <family val="2"/>
    </font>
    <font>
      <sz val="10"/>
      <name val="Calibri"/>
      <family val="2"/>
    </font>
    <font>
      <b/>
      <sz val="9"/>
      <color indexed="8"/>
      <name val="Arial"/>
      <family val="2"/>
    </font>
    <font>
      <b/>
      <sz val="8"/>
      <color indexed="63"/>
      <name val="Arial"/>
      <family val="2"/>
    </font>
    <font>
      <b/>
      <sz val="10"/>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sz val="11"/>
      <color theme="1"/>
      <name val="Cambria"/>
      <family val="1"/>
    </font>
    <font>
      <b/>
      <i/>
      <sz val="10"/>
      <color theme="1"/>
      <name val="Cambria"/>
      <family val="1"/>
    </font>
    <font>
      <b/>
      <i/>
      <sz val="10"/>
      <color theme="1"/>
      <name val="Calibri"/>
      <family val="2"/>
    </font>
    <font>
      <b/>
      <sz val="14"/>
      <color theme="1"/>
      <name val="Calibri"/>
      <family val="2"/>
    </font>
    <font>
      <b/>
      <sz val="12"/>
      <color theme="1"/>
      <name val="Calibri"/>
      <family val="2"/>
    </font>
    <font>
      <b/>
      <sz val="10"/>
      <color theme="1"/>
      <name val="Calibri"/>
      <family val="2"/>
    </font>
    <font>
      <b/>
      <i/>
      <sz val="11"/>
      <color theme="1"/>
      <name val="Arial"/>
      <family val="2"/>
    </font>
    <font>
      <b/>
      <sz val="9"/>
      <color theme="1"/>
      <name val="Arial"/>
      <family val="2"/>
    </font>
    <font>
      <sz val="10"/>
      <color theme="1"/>
      <name val="Arial"/>
      <family val="2"/>
    </font>
    <font>
      <sz val="11"/>
      <color theme="1"/>
      <name val="Arial"/>
      <family val="2"/>
    </font>
    <font>
      <b/>
      <sz val="8"/>
      <color rgb="FF3B3B3B"/>
      <name val="Arial"/>
      <family val="2"/>
    </font>
    <font>
      <b/>
      <sz val="10"/>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top/>
      <bottom style="thin"/>
    </border>
    <border>
      <left style="thin"/>
      <right/>
      <top/>
      <bottom/>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right style="double"/>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892">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vertical="top" wrapText="1"/>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2" fillId="0" borderId="11" xfId="0" applyFont="1" applyBorder="1" applyAlignment="1">
      <alignment horizontal="center" vertical="top"/>
    </xf>
    <xf numFmtId="0" fontId="16" fillId="0" borderId="0" xfId="0" applyFont="1" applyAlignment="1">
      <alignment/>
    </xf>
    <xf numFmtId="0" fontId="0" fillId="0" borderId="14" xfId="0" applyBorder="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18" fillId="0" borderId="0" xfId="57" applyFont="1">
      <alignment/>
      <protection/>
    </xf>
    <xf numFmtId="0" fontId="19" fillId="0" borderId="11" xfId="57" applyFont="1" applyBorder="1" applyAlignment="1">
      <alignment horizontal="center" vertical="top" wrapText="1"/>
      <protection/>
    </xf>
    <xf numFmtId="0" fontId="81" fillId="0" borderId="0" xfId="57">
      <alignment/>
      <protection/>
    </xf>
    <xf numFmtId="0" fontId="81" fillId="0" borderId="0" xfId="57" applyAlignment="1">
      <alignment horizontal="left"/>
      <protection/>
    </xf>
    <xf numFmtId="0" fontId="20" fillId="0" borderId="0" xfId="57" applyFont="1" applyAlignment="1">
      <alignment horizontal="left"/>
      <protection/>
    </xf>
    <xf numFmtId="0" fontId="81" fillId="0" borderId="16" xfId="57" applyBorder="1" applyAlignment="1">
      <alignment horizontal="center"/>
      <protection/>
    </xf>
    <xf numFmtId="0" fontId="17" fillId="0" borderId="0" xfId="57" applyFont="1">
      <alignment/>
      <protection/>
    </xf>
    <xf numFmtId="0" fontId="17" fillId="0" borderId="0" xfId="57" applyFont="1" applyAlignment="1">
      <alignment horizontal="center"/>
      <protection/>
    </xf>
    <xf numFmtId="0" fontId="81" fillId="0" borderId="0" xfId="57" applyBorder="1">
      <alignment/>
      <protection/>
    </xf>
    <xf numFmtId="0" fontId="21" fillId="0" borderId="12" xfId="57" applyFont="1" applyBorder="1" applyAlignment="1">
      <alignment horizontal="center" vertical="top" wrapText="1"/>
      <protection/>
    </xf>
    <xf numFmtId="0" fontId="21" fillId="0" borderId="11" xfId="57" applyFont="1" applyBorder="1" applyAlignment="1">
      <alignment horizontal="center" vertical="top" wrapText="1"/>
      <protection/>
    </xf>
    <xf numFmtId="0" fontId="17" fillId="0" borderId="0" xfId="57" applyFont="1" applyBorder="1" applyAlignment="1">
      <alignment horizontal="left"/>
      <protection/>
    </xf>
    <xf numFmtId="0" fontId="0" fillId="0" borderId="0" xfId="59">
      <alignment/>
      <protection/>
    </xf>
    <xf numFmtId="0" fontId="11" fillId="0" borderId="0" xfId="59" applyFont="1" applyAlignment="1">
      <alignment horizontal="center"/>
      <protection/>
    </xf>
    <xf numFmtId="0" fontId="5" fillId="0" borderId="0" xfId="59" applyFont="1" applyAlignment="1">
      <alignment horizontal="center"/>
      <protection/>
    </xf>
    <xf numFmtId="0" fontId="4" fillId="0" borderId="0" xfId="59" applyFont="1">
      <alignment/>
      <protection/>
    </xf>
    <xf numFmtId="0" fontId="2" fillId="0" borderId="11" xfId="59" applyFont="1" applyBorder="1" applyAlignment="1">
      <alignment horizontal="center" vertical="top" wrapText="1"/>
      <protection/>
    </xf>
    <xf numFmtId="0" fontId="2" fillId="0" borderId="13" xfId="59" applyFont="1" applyBorder="1" applyAlignment="1">
      <alignment horizontal="center" vertical="top" wrapText="1"/>
      <protection/>
    </xf>
    <xf numFmtId="0" fontId="0" fillId="0" borderId="11" xfId="59" applyBorder="1">
      <alignment/>
      <protection/>
    </xf>
    <xf numFmtId="0" fontId="0" fillId="0" borderId="13" xfId="59" applyBorder="1">
      <alignment/>
      <protection/>
    </xf>
    <xf numFmtId="0" fontId="0" fillId="0" borderId="0" xfId="59" applyFill="1" applyBorder="1" applyAlignment="1">
      <alignment horizontal="left"/>
      <protection/>
    </xf>
    <xf numFmtId="0" fontId="2" fillId="0" borderId="0" xfId="59" applyFont="1" applyBorder="1" applyAlignment="1">
      <alignment horizontal="center"/>
      <protection/>
    </xf>
    <xf numFmtId="0" fontId="6" fillId="0" borderId="0" xfId="59" applyFont="1">
      <alignment/>
      <protection/>
    </xf>
    <xf numFmtId="0" fontId="2" fillId="0" borderId="0" xfId="59" applyFont="1">
      <alignment/>
      <protection/>
    </xf>
    <xf numFmtId="0" fontId="3" fillId="0" borderId="0" xfId="59"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3" fillId="0" borderId="0" xfId="0" applyFont="1" applyAlignment="1">
      <alignment horizontal="center"/>
    </xf>
    <xf numFmtId="0" fontId="2" fillId="0" borderId="17"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57" applyFont="1" applyBorder="1">
      <alignment/>
      <protection/>
    </xf>
    <xf numFmtId="0" fontId="18" fillId="0" borderId="11" xfId="57" applyFont="1" applyBorder="1" applyAlignment="1">
      <alignment wrapText="1"/>
      <protection/>
    </xf>
    <xf numFmtId="0" fontId="18" fillId="0" borderId="11" xfId="57" applyFont="1" applyBorder="1" applyAlignment="1">
      <alignment/>
      <protection/>
    </xf>
    <xf numFmtId="0" fontId="18" fillId="0" borderId="0" xfId="57" applyFont="1" applyBorder="1">
      <alignment/>
      <protection/>
    </xf>
    <xf numFmtId="0" fontId="2" fillId="0" borderId="18" xfId="0" applyFont="1" applyFill="1" applyBorder="1" applyAlignment="1">
      <alignment horizontal="center" vertical="top" wrapText="1"/>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57" applyFont="1">
      <alignment/>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59" applyFont="1" applyBorder="1">
      <alignment/>
      <protection/>
    </xf>
    <xf numFmtId="0" fontId="17" fillId="0" borderId="0" xfId="57" applyFont="1" applyBorder="1" applyAlignment="1">
      <alignment horizontal="center"/>
      <protection/>
    </xf>
    <xf numFmtId="0" fontId="6" fillId="0" borderId="0" xfId="0" applyFont="1" applyBorder="1" applyAlignment="1">
      <alignment/>
    </xf>
    <xf numFmtId="0" fontId="19" fillId="0" borderId="12" xfId="57" applyFont="1" applyBorder="1" applyAlignment="1">
      <alignment horizontal="center" vertical="top" wrapText="1"/>
      <protection/>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6" fillId="0" borderId="0" xfId="59" applyFont="1" applyAlignment="1">
      <alignment horizontal="center"/>
      <protection/>
    </xf>
    <xf numFmtId="0" fontId="17" fillId="0" borderId="11" xfId="57" applyFont="1" applyBorder="1" applyAlignment="1">
      <alignment horizontal="center"/>
      <protection/>
    </xf>
    <xf numFmtId="0" fontId="17" fillId="0" borderId="0" xfId="57" applyFont="1" applyAlignment="1">
      <alignment horizontal="center" vertical="top" wrapText="1"/>
      <protection/>
    </xf>
    <xf numFmtId="0" fontId="17" fillId="0" borderId="11" xfId="57" applyFont="1" applyBorder="1" applyAlignment="1">
      <alignment horizontal="center" vertical="top" wrapText="1"/>
      <protection/>
    </xf>
    <xf numFmtId="0" fontId="10" fillId="0" borderId="0" xfId="59" applyFont="1" applyAlignment="1">
      <alignment/>
      <protection/>
    </xf>
    <xf numFmtId="0" fontId="16" fillId="0" borderId="0" xfId="0" applyFont="1" applyBorder="1" applyAlignment="1">
      <alignment horizontal="center"/>
    </xf>
    <xf numFmtId="0" fontId="6" fillId="0" borderId="16" xfId="0" applyFont="1" applyBorder="1" applyAlignment="1">
      <alignment/>
    </xf>
    <xf numFmtId="0" fontId="2" fillId="0" borderId="18" xfId="59" applyFont="1" applyFill="1" applyBorder="1" applyAlignment="1">
      <alignment horizontal="center" vertical="top" wrapText="1"/>
      <protection/>
    </xf>
    <xf numFmtId="0" fontId="0" fillId="0" borderId="0" xfId="59" applyAlignment="1">
      <alignment horizontal="left"/>
      <protection/>
    </xf>
    <xf numFmtId="0" fontId="13" fillId="0" borderId="0" xfId="0" applyFont="1" applyAlignment="1">
      <alignment horizontal="left"/>
    </xf>
    <xf numFmtId="0" fontId="2" fillId="0" borderId="19" xfId="0" applyFont="1" applyBorder="1" applyAlignment="1">
      <alignment horizontal="center" vertical="top" wrapText="1"/>
    </xf>
    <xf numFmtId="0" fontId="0" fillId="0" borderId="0" xfId="57" applyFont="1">
      <alignment/>
      <protection/>
    </xf>
    <xf numFmtId="0" fontId="5" fillId="0" borderId="0" xfId="57" applyFont="1" applyAlignment="1">
      <alignment horizontal="center"/>
      <protection/>
    </xf>
    <xf numFmtId="0" fontId="2" fillId="0" borderId="11" xfId="57" applyFont="1" applyBorder="1" applyAlignment="1">
      <alignment horizontal="center" vertical="top" wrapText="1"/>
      <protection/>
    </xf>
    <xf numFmtId="0" fontId="0" fillId="0" borderId="11" xfId="57" applyFont="1" applyBorder="1">
      <alignment/>
      <protection/>
    </xf>
    <xf numFmtId="0" fontId="8" fillId="0" borderId="0" xfId="57" applyFont="1">
      <alignment/>
      <protection/>
    </xf>
    <xf numFmtId="0" fontId="2" fillId="0" borderId="11" xfId="57" applyFont="1" applyBorder="1">
      <alignment/>
      <protection/>
    </xf>
    <xf numFmtId="0" fontId="0" fillId="0" borderId="11" xfId="57" applyFont="1" applyBorder="1" applyAlignment="1">
      <alignment/>
      <protection/>
    </xf>
    <xf numFmtId="0" fontId="16" fillId="0" borderId="11" xfId="57"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7" applyFont="1" applyBorder="1" applyAlignment="1">
      <alignment horizontal="center" vertical="top" wrapText="1"/>
      <protection/>
    </xf>
    <xf numFmtId="0" fontId="23" fillId="0" borderId="0" xfId="57" applyFont="1" applyAlignment="1">
      <alignment horizontal="center"/>
      <protection/>
    </xf>
    <xf numFmtId="0" fontId="27" fillId="0" borderId="18" xfId="57" applyFont="1" applyBorder="1" applyAlignment="1">
      <alignment horizontal="center" wrapText="1"/>
      <protection/>
    </xf>
    <xf numFmtId="0" fontId="27" fillId="0" borderId="10" xfId="57" applyFont="1" applyBorder="1" applyAlignment="1">
      <alignment horizontal="center"/>
      <protection/>
    </xf>
    <xf numFmtId="0" fontId="2" fillId="0" borderId="20" xfId="59" applyFont="1" applyFill="1" applyBorder="1" applyAlignment="1">
      <alignment horizontal="center" vertical="top" wrapText="1"/>
      <protection/>
    </xf>
    <xf numFmtId="0" fontId="0" fillId="0" borderId="14" xfId="59" applyBorder="1">
      <alignment/>
      <protection/>
    </xf>
    <xf numFmtId="0" fontId="0" fillId="0" borderId="11" xfId="0" applyFont="1" applyBorder="1" applyAlignment="1">
      <alignment horizontal="center" vertical="center"/>
    </xf>
    <xf numFmtId="0" fontId="0" fillId="0" borderId="11" xfId="0" applyFont="1" applyBorder="1" applyAlignment="1">
      <alignment horizontal="left" vertical="top" wrapText="1"/>
    </xf>
    <xf numFmtId="0" fontId="2" fillId="0" borderId="0" xfId="0" applyFont="1" applyBorder="1" applyAlignment="1">
      <alignment/>
    </xf>
    <xf numFmtId="0" fontId="0" fillId="0" borderId="0" xfId="0" applyAlignment="1">
      <alignment horizontal="center"/>
    </xf>
    <xf numFmtId="0" fontId="6" fillId="0" borderId="0" xfId="0" applyFont="1" applyBorder="1" applyAlignment="1">
      <alignment/>
    </xf>
    <xf numFmtId="0" fontId="21" fillId="0" borderId="14" xfId="57" applyFont="1" applyBorder="1" applyAlignment="1">
      <alignment horizontal="center" vertical="top" wrapText="1"/>
      <protection/>
    </xf>
    <xf numFmtId="0" fontId="14" fillId="0" borderId="0" xfId="0" applyFont="1" applyAlignment="1">
      <alignment horizontal="center"/>
    </xf>
    <xf numFmtId="0" fontId="29" fillId="0" borderId="0" xfId="57" applyFont="1" applyAlignment="1">
      <alignment horizontal="center"/>
      <protection/>
    </xf>
    <xf numFmtId="0" fontId="0" fillId="0" borderId="0" xfId="59" applyFont="1">
      <alignment/>
      <protection/>
    </xf>
    <xf numFmtId="0" fontId="2" fillId="0" borderId="11" xfId="57" applyFont="1" applyBorder="1" applyAlignment="1">
      <alignment horizontal="center"/>
      <protection/>
    </xf>
    <xf numFmtId="0" fontId="2" fillId="0" borderId="11" xfId="0" applyFont="1" applyBorder="1" applyAlignment="1">
      <alignment horizontal="center" vertical="center"/>
    </xf>
    <xf numFmtId="0" fontId="2" fillId="0" borderId="12" xfId="0" applyFont="1" applyBorder="1" applyAlignment="1">
      <alignment vertical="top"/>
    </xf>
    <xf numFmtId="0" fontId="16" fillId="0" borderId="11" xfId="59" applyFont="1" applyBorder="1" applyAlignment="1">
      <alignment horizontal="center" wrapText="1"/>
      <protection/>
    </xf>
    <xf numFmtId="0" fontId="16" fillId="0" borderId="0" xfId="0" applyFont="1" applyAlignment="1">
      <alignment horizontal="center" vertical="top" wrapText="1"/>
    </xf>
    <xf numFmtId="0" fontId="2" fillId="0" borderId="11" xfId="59" applyFont="1" applyBorder="1" applyAlignment="1">
      <alignment horizontal="left" vertical="center" wrapText="1"/>
      <protection/>
    </xf>
    <xf numFmtId="0" fontId="2" fillId="0" borderId="11" xfId="59" applyFont="1" applyBorder="1" applyAlignment="1">
      <alignment horizontal="left" vertical="center"/>
      <protection/>
    </xf>
    <xf numFmtId="0" fontId="7" fillId="0" borderId="11" xfId="59" applyFont="1" applyBorder="1" applyAlignment="1">
      <alignment horizontal="left" vertical="center" wrapText="1"/>
      <protection/>
    </xf>
    <xf numFmtId="0" fontId="0" fillId="0" borderId="0" xfId="60">
      <alignment/>
      <protection/>
    </xf>
    <xf numFmtId="0" fontId="6" fillId="0" borderId="0" xfId="60" applyFont="1" applyAlignment="1">
      <alignment/>
      <protection/>
    </xf>
    <xf numFmtId="0" fontId="11" fillId="0" borderId="0" xfId="60" applyFont="1" applyAlignment="1">
      <alignment/>
      <protection/>
    </xf>
    <xf numFmtId="0" fontId="4" fillId="0" borderId="0" xfId="60" applyFont="1">
      <alignment/>
      <protection/>
    </xf>
    <xf numFmtId="0" fontId="16" fillId="0" borderId="11" xfId="60" applyFont="1" applyBorder="1" applyAlignment="1">
      <alignment horizontal="center" vertical="top" wrapText="1"/>
      <protection/>
    </xf>
    <xf numFmtId="0" fontId="16" fillId="0" borderId="0" xfId="60" applyFont="1">
      <alignment/>
      <protection/>
    </xf>
    <xf numFmtId="0" fontId="16" fillId="0" borderId="11" xfId="60" applyFont="1" applyBorder="1">
      <alignment/>
      <protection/>
    </xf>
    <xf numFmtId="0" fontId="16" fillId="0" borderId="0" xfId="60" applyFont="1" applyBorder="1">
      <alignment/>
      <protection/>
    </xf>
    <xf numFmtId="0" fontId="16" fillId="0" borderId="14" xfId="60" applyFont="1" applyBorder="1" applyAlignment="1">
      <alignment horizontal="center" vertical="top" wrapText="1"/>
      <protection/>
    </xf>
    <xf numFmtId="0" fontId="16" fillId="0" borderId="17" xfId="60" applyFont="1" applyBorder="1" applyAlignment="1">
      <alignment horizontal="center" vertical="top" wrapText="1"/>
      <protection/>
    </xf>
    <xf numFmtId="0" fontId="16" fillId="0" borderId="15" xfId="60" applyFont="1" applyBorder="1" applyAlignment="1">
      <alignment horizontal="center" vertical="top" wrapText="1"/>
      <protection/>
    </xf>
    <xf numFmtId="0" fontId="2" fillId="0" borderId="0" xfId="60" applyFont="1">
      <alignment/>
      <protection/>
    </xf>
    <xf numFmtId="0" fontId="16" fillId="0" borderId="11" xfId="60" applyFont="1" applyBorder="1" applyAlignment="1">
      <alignment horizontal="center"/>
      <protection/>
    </xf>
    <xf numFmtId="0" fontId="2" fillId="0" borderId="11" xfId="60" applyFont="1" applyBorder="1">
      <alignment/>
      <protection/>
    </xf>
    <xf numFmtId="0" fontId="2" fillId="0" borderId="11" xfId="60" applyFont="1" applyBorder="1" applyAlignment="1">
      <alignment horizontal="center"/>
      <protection/>
    </xf>
    <xf numFmtId="0" fontId="2" fillId="0" borderId="11" xfId="60" applyFont="1" applyBorder="1" applyAlignment="1">
      <alignment horizontal="left"/>
      <protection/>
    </xf>
    <xf numFmtId="0" fontId="0" fillId="0" borderId="11" xfId="60" applyBorder="1">
      <alignment/>
      <protection/>
    </xf>
    <xf numFmtId="0" fontId="2" fillId="0" borderId="11" xfId="60" applyFont="1" applyBorder="1" applyAlignment="1">
      <alignment horizontal="left" wrapText="1"/>
      <protection/>
    </xf>
    <xf numFmtId="0" fontId="0" fillId="0" borderId="0" xfId="60" applyFill="1" applyBorder="1" applyAlignment="1">
      <alignment horizontal="left"/>
      <protection/>
    </xf>
    <xf numFmtId="0" fontId="0" fillId="0" borderId="0" xfId="61">
      <alignment/>
      <protection/>
    </xf>
    <xf numFmtId="0" fontId="3" fillId="0" borderId="0" xfId="61" applyFont="1" applyAlignment="1">
      <alignment horizontal="right"/>
      <protection/>
    </xf>
    <xf numFmtId="0" fontId="4" fillId="0" borderId="0" xfId="61" applyFont="1" applyAlignment="1">
      <alignment horizontal="right"/>
      <protection/>
    </xf>
    <xf numFmtId="0" fontId="14" fillId="0" borderId="11" xfId="61" applyFont="1" applyBorder="1" applyAlignment="1">
      <alignment horizontal="center" vertical="top" wrapText="1"/>
      <protection/>
    </xf>
    <xf numFmtId="0" fontId="14" fillId="0" borderId="11" xfId="61" applyFont="1" applyBorder="1" applyAlignment="1">
      <alignment horizontal="center" vertical="center" wrapText="1"/>
      <protection/>
    </xf>
    <xf numFmtId="0" fontId="2" fillId="0" borderId="11" xfId="61" applyFont="1" applyBorder="1" applyAlignment="1">
      <alignment horizontal="center" vertical="center"/>
      <protection/>
    </xf>
    <xf numFmtId="0" fontId="12" fillId="0" borderId="11" xfId="61" applyFont="1" applyBorder="1" applyAlignment="1">
      <alignment horizontal="left" vertical="top" wrapText="1"/>
      <protection/>
    </xf>
    <xf numFmtId="0" fontId="12" fillId="0" borderId="11" xfId="61" applyFont="1" applyBorder="1" applyAlignment="1">
      <alignment horizontal="center" vertical="top" wrapText="1"/>
      <protection/>
    </xf>
    <xf numFmtId="0" fontId="12" fillId="0" borderId="0" xfId="61" applyFont="1" applyAlignment="1">
      <alignment horizontal="left"/>
      <protection/>
    </xf>
    <xf numFmtId="0" fontId="100"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5" fillId="0" borderId="11" xfId="0" applyFont="1" applyBorder="1" applyAlignment="1" quotePrefix="1">
      <alignment horizontal="center" vertical="top" wrapText="1"/>
    </xf>
    <xf numFmtId="0" fontId="0" fillId="33" borderId="11" xfId="0" applyFill="1" applyBorder="1" applyAlignment="1">
      <alignment/>
    </xf>
    <xf numFmtId="0" fontId="101" fillId="0" borderId="0" xfId="0" applyFont="1" applyAlignment="1">
      <alignment/>
    </xf>
    <xf numFmtId="0" fontId="2" fillId="0" borderId="0" xfId="57" applyFont="1">
      <alignment/>
      <protection/>
    </xf>
    <xf numFmtId="0" fontId="2" fillId="0" borderId="0" xfId="57" applyFont="1" applyAlignment="1">
      <alignment horizontal="center"/>
      <protection/>
    </xf>
    <xf numFmtId="0" fontId="16" fillId="0" borderId="0" xfId="57" applyFont="1" applyAlignment="1">
      <alignment horizontal="left"/>
      <protection/>
    </xf>
    <xf numFmtId="0" fontId="6" fillId="0" borderId="0" xfId="57" applyFont="1">
      <alignment/>
      <protection/>
    </xf>
    <xf numFmtId="0" fontId="2" fillId="0" borderId="0" xfId="57" applyFont="1" applyAlignment="1">
      <alignment/>
      <protection/>
    </xf>
    <xf numFmtId="0" fontId="2" fillId="0" borderId="0" xfId="57" applyFont="1" applyBorder="1" applyAlignment="1">
      <alignment/>
      <protection/>
    </xf>
    <xf numFmtId="0" fontId="2" fillId="0" borderId="0" xfId="57" applyFont="1" applyBorder="1">
      <alignment/>
      <protection/>
    </xf>
    <xf numFmtId="0" fontId="2" fillId="0" borderId="0" xfId="57" applyFont="1" applyBorder="1" applyAlignment="1">
      <alignment horizontal="center" vertical="top" wrapText="1"/>
      <protection/>
    </xf>
    <xf numFmtId="0" fontId="14" fillId="0" borderId="0" xfId="57" applyFont="1" applyBorder="1" applyAlignment="1">
      <alignment horizontal="left"/>
      <protection/>
    </xf>
    <xf numFmtId="0" fontId="35" fillId="0" borderId="11" xfId="0" applyFont="1" applyBorder="1" applyAlignment="1">
      <alignment horizontal="center" vertical="top" wrapText="1"/>
    </xf>
    <xf numFmtId="0" fontId="2" fillId="0" borderId="11" xfId="57" applyFont="1" applyBorder="1" applyAlignment="1">
      <alignment/>
      <protection/>
    </xf>
    <xf numFmtId="0" fontId="12" fillId="0" borderId="0" xfId="57" applyFont="1" applyBorder="1" applyAlignment="1">
      <alignment/>
      <protection/>
    </xf>
    <xf numFmtId="0" fontId="2" fillId="0" borderId="11" xfId="57" applyFont="1" applyBorder="1" applyAlignment="1">
      <alignment vertical="top" wrapText="1"/>
      <protection/>
    </xf>
    <xf numFmtId="0" fontId="2" fillId="0" borderId="0" xfId="57" applyFont="1" applyAlignment="1">
      <alignment vertical="top" wrapText="1"/>
      <protection/>
    </xf>
    <xf numFmtId="0" fontId="16" fillId="0" borderId="0" xfId="57" applyFont="1">
      <alignment/>
      <protection/>
    </xf>
    <xf numFmtId="0" fontId="14" fillId="0" borderId="0" xfId="57" applyFont="1" applyBorder="1" applyAlignment="1">
      <alignment wrapText="1"/>
      <protection/>
    </xf>
    <xf numFmtId="0" fontId="16" fillId="33" borderId="12" xfId="57" applyFont="1" applyFill="1" applyBorder="1" applyAlignment="1" quotePrefix="1">
      <alignment horizontal="center" vertical="center" wrapText="1"/>
      <protection/>
    </xf>
    <xf numFmtId="0" fontId="2" fillId="0" borderId="0" xfId="57" applyFont="1" applyBorder="1" applyAlignment="1">
      <alignment horizontal="left" vertical="center"/>
      <protection/>
    </xf>
    <xf numFmtId="0" fontId="2" fillId="0" borderId="11" xfId="57" applyFont="1" applyBorder="1" applyAlignment="1">
      <alignment horizontal="center" vertical="center"/>
      <protection/>
    </xf>
    <xf numFmtId="0" fontId="2" fillId="0" borderId="11" xfId="57" applyFont="1" applyBorder="1" applyAlignment="1">
      <alignment horizontal="left" vertical="center"/>
      <protection/>
    </xf>
    <xf numFmtId="0" fontId="2" fillId="0" borderId="0" xfId="57" applyFont="1" applyAlignment="1">
      <alignment horizontal="left" vertical="center"/>
      <protection/>
    </xf>
    <xf numFmtId="0" fontId="2" fillId="0" borderId="11" xfId="57" applyFont="1" applyBorder="1" applyAlignment="1">
      <alignment horizontal="left"/>
      <protection/>
    </xf>
    <xf numFmtId="0" fontId="31" fillId="0" borderId="0" xfId="0" applyFont="1" applyAlignment="1">
      <alignment/>
    </xf>
    <xf numFmtId="0" fontId="32" fillId="0" borderId="0" xfId="0" applyFont="1" applyAlignment="1">
      <alignment/>
    </xf>
    <xf numFmtId="0" fontId="34" fillId="0" borderId="11" xfId="0" applyFont="1" applyBorder="1" applyAlignment="1">
      <alignment horizontal="center" vertical="top" wrapText="1"/>
    </xf>
    <xf numFmtId="0" fontId="98" fillId="0" borderId="11" xfId="0" applyFont="1" applyBorder="1" applyAlignment="1">
      <alignment horizontal="center" vertical="top" wrapText="1"/>
    </xf>
    <xf numFmtId="0" fontId="102" fillId="0" borderId="0" xfId="0" applyFont="1" applyBorder="1" applyAlignment="1">
      <alignment vertical="top"/>
    </xf>
    <xf numFmtId="0" fontId="103" fillId="0" borderId="11" xfId="0" applyFont="1" applyBorder="1" applyAlignment="1">
      <alignment vertical="top" wrapText="1"/>
    </xf>
    <xf numFmtId="0" fontId="100" fillId="0" borderId="11" xfId="0" applyFont="1" applyBorder="1" applyAlignment="1">
      <alignment horizontal="center"/>
    </xf>
    <xf numFmtId="0" fontId="104" fillId="0" borderId="11" xfId="0" applyFont="1" applyBorder="1" applyAlignment="1">
      <alignment horizontal="center" vertical="center" wrapText="1"/>
    </xf>
    <xf numFmtId="0" fontId="0" fillId="0" borderId="0" xfId="0" applyBorder="1" applyAlignment="1">
      <alignment horizontal="center"/>
    </xf>
    <xf numFmtId="0" fontId="105" fillId="0" borderId="0" xfId="0" applyFont="1" applyAlignment="1">
      <alignment horizontal="center"/>
    </xf>
    <xf numFmtId="0" fontId="106" fillId="0" borderId="0" xfId="0" applyFont="1" applyBorder="1" applyAlignment="1">
      <alignment horizontal="center" vertical="center"/>
    </xf>
    <xf numFmtId="0" fontId="107" fillId="0" borderId="11" xfId="0" applyFont="1" applyBorder="1" applyAlignment="1">
      <alignment vertical="top" wrapText="1"/>
    </xf>
    <xf numFmtId="0" fontId="107" fillId="0" borderId="11" xfId="0" applyFont="1" applyBorder="1" applyAlignment="1">
      <alignment horizontal="center" vertical="top" wrapText="1"/>
    </xf>
    <xf numFmtId="0" fontId="98" fillId="0" borderId="0" xfId="0" applyFont="1" applyAlignment="1">
      <alignment/>
    </xf>
    <xf numFmtId="0" fontId="108" fillId="0" borderId="11" xfId="0" applyFont="1" applyBorder="1" applyAlignment="1">
      <alignment vertical="center" wrapText="1"/>
    </xf>
    <xf numFmtId="0" fontId="108" fillId="0" borderId="11" xfId="0" applyFont="1" applyBorder="1" applyAlignment="1">
      <alignment horizontal="left" vertical="center" wrapText="1" indent="2"/>
    </xf>
    <xf numFmtId="0" fontId="108" fillId="0" borderId="0" xfId="0" applyFont="1" applyBorder="1" applyAlignment="1">
      <alignment horizontal="left" vertical="center" wrapText="1" indent="2"/>
    </xf>
    <xf numFmtId="0" fontId="108" fillId="0" borderId="0" xfId="0" applyFont="1" applyBorder="1" applyAlignment="1">
      <alignment vertical="center" wrapText="1"/>
    </xf>
    <xf numFmtId="0" fontId="98" fillId="0" borderId="11" xfId="0" applyFont="1" applyBorder="1" applyAlignment="1">
      <alignment vertical="top" wrapText="1"/>
    </xf>
    <xf numFmtId="0" fontId="98" fillId="0" borderId="14" xfId="0" applyFont="1" applyBorder="1" applyAlignment="1">
      <alignment horizontal="center" vertical="top" wrapText="1"/>
    </xf>
    <xf numFmtId="0" fontId="108" fillId="0" borderId="14" xfId="0" applyFont="1" applyBorder="1" applyAlignment="1">
      <alignment vertical="center" wrapText="1"/>
    </xf>
    <xf numFmtId="0" fontId="98" fillId="0" borderId="11" xfId="0" applyFont="1" applyBorder="1" applyAlignment="1">
      <alignment/>
    </xf>
    <xf numFmtId="0" fontId="108" fillId="0" borderId="11" xfId="0" applyFont="1" applyBorder="1" applyAlignment="1">
      <alignment horizontal="center" vertical="center" wrapText="1"/>
    </xf>
    <xf numFmtId="0" fontId="5" fillId="0" borderId="0" xfId="57" applyFont="1" applyAlignment="1">
      <alignment/>
      <protection/>
    </xf>
    <xf numFmtId="0" fontId="31" fillId="0" borderId="0" xfId="0" applyFont="1" applyAlignment="1">
      <alignment horizontal="right"/>
    </xf>
    <xf numFmtId="0" fontId="2" fillId="0" borderId="11" xfId="0" applyFont="1" applyFill="1" applyBorder="1" applyAlignment="1">
      <alignment horizontal="center"/>
    </xf>
    <xf numFmtId="0" fontId="2" fillId="0" borderId="14" xfId="0" applyFont="1" applyBorder="1" applyAlignment="1">
      <alignment vertical="top" wrapText="1"/>
    </xf>
    <xf numFmtId="0" fontId="2" fillId="0" borderId="10" xfId="0" applyFont="1" applyBorder="1" applyAlignment="1">
      <alignment vertical="top" wrapText="1"/>
    </xf>
    <xf numFmtId="0" fontId="103" fillId="0" borderId="12" xfId="0" applyFont="1" applyBorder="1" applyAlignment="1">
      <alignment horizontal="center" vertical="top" wrapText="1"/>
    </xf>
    <xf numFmtId="0" fontId="103" fillId="0" borderId="11" xfId="0" applyFont="1" applyBorder="1" applyAlignment="1">
      <alignment horizontal="center"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2" fillId="0" borderId="11" xfId="59" applyFont="1" applyFill="1" applyBorder="1" applyAlignment="1">
      <alignment horizontal="left" vertical="center" wrapText="1"/>
      <protection/>
    </xf>
    <xf numFmtId="0" fontId="0" fillId="33" borderId="0" xfId="57" applyFont="1" applyFill="1">
      <alignment/>
      <protection/>
    </xf>
    <xf numFmtId="0" fontId="5" fillId="33" borderId="0" xfId="57" applyFont="1" applyFill="1" applyAlignment="1">
      <alignment/>
      <protection/>
    </xf>
    <xf numFmtId="0" fontId="16" fillId="33" borderId="11" xfId="57" applyFont="1" applyFill="1" applyBorder="1" applyAlignment="1">
      <alignment horizontal="center"/>
      <protection/>
    </xf>
    <xf numFmtId="0" fontId="0" fillId="33" borderId="0" xfId="0" applyFont="1" applyFill="1" applyAlignment="1">
      <alignment/>
    </xf>
    <xf numFmtId="0" fontId="0" fillId="33" borderId="11"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0" borderId="0" xfId="59" applyFont="1" applyAlignment="1">
      <alignment/>
      <protection/>
    </xf>
    <xf numFmtId="0" fontId="16" fillId="0" borderId="0" xfId="59" applyFont="1" applyAlignment="1">
      <alignment horizontal="right"/>
      <protection/>
    </xf>
    <xf numFmtId="0" fontId="9" fillId="0" borderId="11" xfId="0" applyFont="1" applyBorder="1" applyAlignment="1">
      <alignment horizontal="center"/>
    </xf>
    <xf numFmtId="0" fontId="98" fillId="0" borderId="0" xfId="57" applyFont="1" applyBorder="1">
      <alignment/>
      <protection/>
    </xf>
    <xf numFmtId="0" fontId="33" fillId="33" borderId="0" xfId="0" applyFont="1" applyFill="1" applyAlignment="1">
      <alignment/>
    </xf>
    <xf numFmtId="0" fontId="98"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57" applyFont="1" applyFill="1" applyBorder="1" applyAlignment="1">
      <alignment horizontal="center" vertical="center"/>
      <protection/>
    </xf>
    <xf numFmtId="0" fontId="39" fillId="0" borderId="0" xfId="0" applyFont="1" applyAlignment="1">
      <alignment/>
    </xf>
    <xf numFmtId="0" fontId="14" fillId="0" borderId="0" xfId="0" applyFont="1" applyAlignment="1">
      <alignment/>
    </xf>
    <xf numFmtId="0" fontId="77" fillId="0" borderId="11" xfId="0" applyFont="1" applyBorder="1" applyAlignment="1">
      <alignment/>
    </xf>
    <xf numFmtId="0" fontId="98" fillId="0" borderId="11" xfId="0" applyFont="1" applyBorder="1" applyAlignment="1">
      <alignment horizontal="center" vertical="top" wrapText="1"/>
    </xf>
    <xf numFmtId="0" fontId="31" fillId="0" borderId="0" xfId="0" applyFont="1" applyAlignment="1">
      <alignment horizontal="center"/>
    </xf>
    <xf numFmtId="0" fontId="34" fillId="0" borderId="10" xfId="0" applyFont="1" applyBorder="1" applyAlignment="1">
      <alignment horizontal="center" vertical="top" wrapText="1"/>
    </xf>
    <xf numFmtId="0" fontId="0" fillId="33" borderId="14" xfId="0" applyFont="1" applyFill="1" applyBorder="1" applyAlignment="1">
      <alignment/>
    </xf>
    <xf numFmtId="0" fontId="34" fillId="33" borderId="10" xfId="0" applyFont="1" applyFill="1" applyBorder="1" applyAlignment="1">
      <alignment horizontal="center" vertical="top" wrapText="1"/>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59" applyFont="1" applyAlignment="1">
      <alignment horizontal="left"/>
      <protection/>
    </xf>
    <xf numFmtId="0" fontId="2" fillId="0" borderId="0" xfId="59" applyFont="1" applyAlignment="1">
      <alignment horizontal="center"/>
      <protection/>
    </xf>
    <xf numFmtId="0" fontId="2" fillId="0" borderId="0" xfId="59" applyFont="1" applyAlignment="1">
      <alignment horizontal="left"/>
      <protection/>
    </xf>
    <xf numFmtId="0" fontId="0" fillId="0" borderId="0" xfId="59" applyFont="1" applyBorder="1">
      <alignment/>
      <protection/>
    </xf>
    <xf numFmtId="0" fontId="77" fillId="0" borderId="11" xfId="0" applyFont="1" applyFill="1" applyBorder="1" applyAlignment="1">
      <alignment/>
    </xf>
    <xf numFmtId="0" fontId="81" fillId="0" borderId="0" xfId="57" applyBorder="1" applyAlignment="1">
      <alignment horizontal="center"/>
      <protection/>
    </xf>
    <xf numFmtId="0" fontId="16" fillId="0" borderId="12" xfId="0" applyFont="1" applyBorder="1" applyAlignment="1">
      <alignment horizontal="center" vertical="top" wrapText="1"/>
    </xf>
    <xf numFmtId="0" fontId="20" fillId="0" borderId="11" xfId="57" applyFont="1" applyBorder="1" applyAlignment="1">
      <alignment horizontal="center" vertical="center" wrapText="1"/>
      <protection/>
    </xf>
    <xf numFmtId="0" fontId="108" fillId="0" borderId="11" xfId="0" applyFont="1" applyBorder="1" applyAlignment="1">
      <alignment vertical="center"/>
    </xf>
    <xf numFmtId="0" fontId="77" fillId="0" borderId="11" xfId="0" applyFont="1" applyBorder="1" applyAlignment="1">
      <alignment horizontal="left"/>
    </xf>
    <xf numFmtId="0" fontId="2" fillId="0" borderId="11" xfId="60" applyFont="1" applyBorder="1" applyAlignment="1" quotePrefix="1">
      <alignment horizontal="center"/>
      <protection/>
    </xf>
    <xf numFmtId="0" fontId="11" fillId="33" borderId="0" xfId="0" applyFont="1" applyFill="1" applyAlignment="1">
      <alignment/>
    </xf>
    <xf numFmtId="0" fontId="9" fillId="0" borderId="11" xfId="59" applyFont="1" applyBorder="1" applyAlignment="1">
      <alignment horizontal="center" vertical="top" wrapText="1"/>
      <protection/>
    </xf>
    <xf numFmtId="0" fontId="16" fillId="0" borderId="11" xfId="59" applyFont="1" applyBorder="1" applyAlignment="1">
      <alignment horizontal="center" vertical="top" wrapText="1"/>
      <protection/>
    </xf>
    <xf numFmtId="0" fontId="16" fillId="0" borderId="14" xfId="59" applyFont="1" applyBorder="1" applyAlignment="1">
      <alignment horizontal="center" vertical="top" wrapText="1"/>
      <protection/>
    </xf>
    <xf numFmtId="0" fontId="16" fillId="0" borderId="13" xfId="59" applyFont="1" applyBorder="1" applyAlignment="1">
      <alignment horizontal="center" vertical="top" wrapText="1"/>
      <protection/>
    </xf>
    <xf numFmtId="0" fontId="16" fillId="33" borderId="11" xfId="0" applyFont="1" applyFill="1" applyBorder="1" applyAlignment="1">
      <alignment horizontal="center" vertical="top" wrapText="1"/>
    </xf>
    <xf numFmtId="0" fontId="26" fillId="0" borderId="11" xfId="57" applyFont="1" applyBorder="1" applyAlignment="1">
      <alignment horizontal="center" vertical="top" wrapText="1"/>
      <protection/>
    </xf>
    <xf numFmtId="0" fontId="43" fillId="0" borderId="0" xfId="57" applyFont="1" applyAlignment="1">
      <alignment horizontal="center"/>
      <protection/>
    </xf>
    <xf numFmtId="0" fontId="34" fillId="33" borderId="21" xfId="0" applyFont="1" applyFill="1" applyBorder="1" applyAlignment="1">
      <alignment horizontal="center" vertical="top" wrapText="1"/>
    </xf>
    <xf numFmtId="0" fontId="77" fillId="0" borderId="11" xfId="59" applyFont="1" applyBorder="1">
      <alignment/>
      <protection/>
    </xf>
    <xf numFmtId="0" fontId="2" fillId="33" borderId="11" xfId="0" applyFont="1" applyFill="1" applyBorder="1" applyAlignment="1">
      <alignment horizontal="center" vertical="top" wrapText="1"/>
    </xf>
    <xf numFmtId="0" fontId="2" fillId="33" borderId="0" xfId="0" applyFont="1" applyFill="1" applyBorder="1" applyAlignment="1">
      <alignment horizontal="right"/>
    </xf>
    <xf numFmtId="0" fontId="16" fillId="33" borderId="0" xfId="0" applyFont="1" applyFill="1" applyAlignment="1">
      <alignment/>
    </xf>
    <xf numFmtId="0" fontId="0" fillId="0" borderId="11" xfId="0" applyFont="1" applyBorder="1" applyAlignment="1">
      <alignment horizontal="left"/>
    </xf>
    <xf numFmtId="0" fontId="16" fillId="33" borderId="14" xfId="0" applyFont="1" applyFill="1" applyBorder="1" applyAlignment="1">
      <alignment horizontal="center" vertical="top" wrapText="1"/>
    </xf>
    <xf numFmtId="0" fontId="27" fillId="0" borderId="11" xfId="57" applyFont="1" applyBorder="1" applyAlignment="1">
      <alignment horizontal="center" wrapText="1"/>
      <protection/>
    </xf>
    <xf numFmtId="2" fontId="12" fillId="0" borderId="11" xfId="0" applyNumberFormat="1" applyFont="1" applyBorder="1" applyAlignment="1">
      <alignment horizontal="center"/>
    </xf>
    <xf numFmtId="2" fontId="2" fillId="0" borderId="0" xfId="0" applyNumberFormat="1" applyFont="1" applyAlignment="1">
      <alignment/>
    </xf>
    <xf numFmtId="2" fontId="0" fillId="0" borderId="11" xfId="0" applyNumberFormat="1" applyFont="1" applyBorder="1" applyAlignment="1">
      <alignment horizontal="center"/>
    </xf>
    <xf numFmtId="2" fontId="0" fillId="0" borderId="0" xfId="61" applyNumberFormat="1">
      <alignment/>
      <protection/>
    </xf>
    <xf numFmtId="0" fontId="109" fillId="0" borderId="0" xfId="0" applyFont="1" applyAlignment="1">
      <alignment horizontal="center"/>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0" fillId="0" borderId="11" xfId="0" applyFont="1" applyBorder="1" applyAlignment="1" quotePrefix="1">
      <alignment horizontal="center" vertical="top" wrapText="1"/>
    </xf>
    <xf numFmtId="0" fontId="0" fillId="0" borderId="11" xfId="0" applyFont="1" applyBorder="1" applyAlignment="1" quotePrefix="1">
      <alignment horizontal="left" vertical="top" wrapText="1"/>
    </xf>
    <xf numFmtId="0" fontId="110" fillId="0" borderId="0" xfId="0" applyFont="1" applyAlignment="1">
      <alignment/>
    </xf>
    <xf numFmtId="0" fontId="0" fillId="33" borderId="11" xfId="0" applyFont="1" applyFill="1" applyBorder="1" applyAlignment="1">
      <alignment horizontal="right"/>
    </xf>
    <xf numFmtId="0" fontId="0" fillId="0" borderId="11" xfId="0" applyFont="1" applyBorder="1" applyAlignment="1" quotePrefix="1">
      <alignment horizontal="right" vertical="top" wrapText="1"/>
    </xf>
    <xf numFmtId="0" fontId="0" fillId="0" borderId="11" xfId="0" applyFont="1" applyBorder="1" applyAlignment="1">
      <alignment horizontal="right" vertical="top" wrapText="1"/>
    </xf>
    <xf numFmtId="0" fontId="0" fillId="0" borderId="14" xfId="0" applyFont="1" applyBorder="1" applyAlignment="1">
      <alignment horizontal="right" vertical="top" wrapText="1"/>
    </xf>
    <xf numFmtId="0" fontId="0" fillId="0" borderId="11" xfId="0" applyFont="1" applyBorder="1" applyAlignment="1">
      <alignment horizontal="right"/>
    </xf>
    <xf numFmtId="0" fontId="0" fillId="0" borderId="14" xfId="0" applyFont="1" applyBorder="1" applyAlignment="1">
      <alignment horizontal="right"/>
    </xf>
    <xf numFmtId="0" fontId="0" fillId="0" borderId="11" xfId="0" applyFont="1" applyBorder="1" applyAlignment="1">
      <alignment/>
    </xf>
    <xf numFmtId="0" fontId="8" fillId="0" borderId="11" xfId="0" applyFont="1" applyBorder="1" applyAlignment="1">
      <alignment horizontal="center"/>
    </xf>
    <xf numFmtId="0" fontId="8" fillId="0" borderId="11" xfId="0" applyFont="1" applyBorder="1" applyAlignment="1">
      <alignment horizontal="center" vertical="top" wrapText="1"/>
    </xf>
    <xf numFmtId="0" fontId="2" fillId="0" borderId="10" xfId="0" applyFont="1" applyBorder="1" applyAlignment="1">
      <alignment horizontal="center"/>
    </xf>
    <xf numFmtId="0" fontId="0" fillId="0" borderId="11" xfId="0" applyFont="1" applyFill="1" applyBorder="1" applyAlignment="1">
      <alignment horizontal="right" vertical="top" wrapText="1"/>
    </xf>
    <xf numFmtId="1" fontId="0" fillId="0" borderId="15" xfId="0" applyNumberFormat="1" applyFont="1" applyBorder="1" applyAlignment="1">
      <alignment/>
    </xf>
    <xf numFmtId="1" fontId="0" fillId="0" borderId="0" xfId="0" applyNumberFormat="1" applyFont="1" applyBorder="1" applyAlignment="1">
      <alignment/>
    </xf>
    <xf numFmtId="1" fontId="0" fillId="0" borderId="11" xfId="0" applyNumberFormat="1" applyFont="1" applyBorder="1" applyAlignment="1">
      <alignment/>
    </xf>
    <xf numFmtId="1" fontId="0" fillId="0" borderId="11" xfId="0" applyNumberFormat="1" applyFont="1" applyBorder="1" applyAlignment="1">
      <alignment horizontal="right"/>
    </xf>
    <xf numFmtId="1" fontId="0" fillId="0" borderId="11" xfId="0" applyNumberFormat="1" applyFont="1" applyBorder="1" applyAlignment="1">
      <alignment horizontal="right" vertical="top" wrapText="1"/>
    </xf>
    <xf numFmtId="1" fontId="0" fillId="0" borderId="0" xfId="0" applyNumberFormat="1" applyFont="1" applyAlignment="1">
      <alignment/>
    </xf>
    <xf numFmtId="0" fontId="0" fillId="0" borderId="19" xfId="0" applyFont="1" applyBorder="1" applyAlignment="1">
      <alignment horizontal="right"/>
    </xf>
    <xf numFmtId="0" fontId="0" fillId="0" borderId="19" xfId="0" applyFont="1" applyBorder="1" applyAlignment="1">
      <alignment horizontal="right" vertical="top" wrapText="1"/>
    </xf>
    <xf numFmtId="1" fontId="0" fillId="0" borderId="17" xfId="0" applyNumberFormat="1" applyFont="1" applyBorder="1" applyAlignment="1">
      <alignment/>
    </xf>
    <xf numFmtId="1" fontId="0" fillId="0" borderId="15" xfId="0" applyNumberFormat="1" applyFont="1" applyBorder="1" applyAlignment="1">
      <alignment horizontal="right" vertical="top" wrapText="1"/>
    </xf>
    <xf numFmtId="1" fontId="0" fillId="0" borderId="19" xfId="0" applyNumberFormat="1" applyFont="1" applyBorder="1" applyAlignment="1">
      <alignment/>
    </xf>
    <xf numFmtId="1" fontId="0" fillId="0" borderId="15" xfId="0" applyNumberFormat="1" applyFont="1" applyBorder="1" applyAlignment="1">
      <alignment horizontal="right"/>
    </xf>
    <xf numFmtId="1" fontId="0" fillId="0" borderId="11" xfId="0" applyNumberFormat="1" applyFont="1" applyBorder="1" applyAlignment="1" quotePrefix="1">
      <alignment horizontal="right" vertical="top" wrapText="1"/>
    </xf>
    <xf numFmtId="2" fontId="0" fillId="0" borderId="11" xfId="0" applyNumberFormat="1" applyFont="1" applyBorder="1" applyAlignment="1">
      <alignment horizontal="right"/>
    </xf>
    <xf numFmtId="0" fontId="111" fillId="0" borderId="11" xfId="0" applyFont="1" applyBorder="1" applyAlignment="1">
      <alignment horizontal="center"/>
    </xf>
    <xf numFmtId="0" fontId="111" fillId="0" borderId="11" xfId="0" applyFont="1" applyBorder="1" applyAlignment="1">
      <alignment/>
    </xf>
    <xf numFmtId="0" fontId="111" fillId="0" borderId="0" xfId="0" applyFont="1" applyAlignment="1">
      <alignment/>
    </xf>
    <xf numFmtId="0" fontId="0" fillId="0" borderId="0" xfId="0" applyFont="1" applyBorder="1" applyAlignment="1">
      <alignment horizontal="left" vertical="top" wrapText="1"/>
    </xf>
    <xf numFmtId="0" fontId="2" fillId="0" borderId="11" xfId="0" applyFont="1" applyBorder="1" applyAlignment="1">
      <alignment horizontal="center" vertical="center" wrapText="1"/>
    </xf>
    <xf numFmtId="2" fontId="111" fillId="0" borderId="11" xfId="0" applyNumberFormat="1" applyFont="1" applyBorder="1" applyAlignment="1">
      <alignment horizontal="right"/>
    </xf>
    <xf numFmtId="2" fontId="0" fillId="0" borderId="11" xfId="0" applyNumberFormat="1" applyBorder="1" applyAlignment="1">
      <alignment horizontal="right"/>
    </xf>
    <xf numFmtId="2" fontId="111" fillId="0" borderId="11" xfId="0" applyNumberFormat="1" applyFont="1" applyBorder="1" applyAlignment="1">
      <alignment/>
    </xf>
    <xf numFmtId="2" fontId="111" fillId="0" borderId="11" xfId="0" applyNumberFormat="1" applyFont="1" applyBorder="1" applyAlignment="1">
      <alignment horizontal="center"/>
    </xf>
    <xf numFmtId="2" fontId="111" fillId="0" borderId="11" xfId="0" applyNumberFormat="1" applyFont="1" applyBorder="1" applyAlignment="1">
      <alignment/>
    </xf>
    <xf numFmtId="2" fontId="0" fillId="0" borderId="11" xfId="0" applyNumberFormat="1" applyFont="1" applyBorder="1" applyAlignment="1">
      <alignment horizontal="right" vertical="top" wrapText="1"/>
    </xf>
    <xf numFmtId="2" fontId="0" fillId="0" borderId="11" xfId="0" applyNumberFormat="1" applyFont="1" applyBorder="1" applyAlignment="1">
      <alignment vertical="top" wrapText="1"/>
    </xf>
    <xf numFmtId="2" fontId="0" fillId="0" borderId="11" xfId="0" applyNumberFormat="1" applyFont="1" applyBorder="1" applyAlignment="1">
      <alignment/>
    </xf>
    <xf numFmtId="2" fontId="0" fillId="0" borderId="11" xfId="57" applyNumberFormat="1" applyFont="1" applyBorder="1" applyAlignment="1">
      <alignment horizontal="right"/>
      <protection/>
    </xf>
    <xf numFmtId="0" fontId="0" fillId="0" borderId="11" xfId="57" applyFont="1" applyBorder="1" applyAlignment="1">
      <alignment horizontal="center"/>
      <protection/>
    </xf>
    <xf numFmtId="2" fontId="0" fillId="0" borderId="11" xfId="57" applyNumberFormat="1" applyFont="1" applyFill="1" applyBorder="1" applyAlignment="1">
      <alignment horizontal="right"/>
      <protection/>
    </xf>
    <xf numFmtId="2" fontId="0" fillId="0" borderId="11" xfId="57" applyNumberFormat="1" applyFont="1" applyBorder="1" applyAlignment="1">
      <alignment horizontal="right" vertical="top" wrapText="1"/>
      <protection/>
    </xf>
    <xf numFmtId="2" fontId="0" fillId="0" borderId="11" xfId="57" applyNumberFormat="1" applyFont="1" applyBorder="1" applyAlignment="1">
      <alignment horizontal="right" vertical="center" wrapText="1"/>
      <protection/>
    </xf>
    <xf numFmtId="2" fontId="0" fillId="0" borderId="11" xfId="57" applyNumberFormat="1" applyFont="1" applyBorder="1">
      <alignment/>
      <protection/>
    </xf>
    <xf numFmtId="2" fontId="0" fillId="0" borderId="11" xfId="57" applyNumberFormat="1" applyFont="1" applyBorder="1" applyAlignment="1">
      <alignment vertical="center" wrapText="1"/>
      <protection/>
    </xf>
    <xf numFmtId="2" fontId="0" fillId="33" borderId="11" xfId="57" applyNumberFormat="1" applyFont="1" applyFill="1" applyBorder="1" applyAlignment="1">
      <alignment horizontal="center"/>
      <protection/>
    </xf>
    <xf numFmtId="0" fontId="2" fillId="33" borderId="11" xfId="0" applyFont="1" applyFill="1" applyBorder="1" applyAlignment="1">
      <alignment horizontal="center" vertical="top" wrapText="1"/>
    </xf>
    <xf numFmtId="0" fontId="2" fillId="33" borderId="11" xfId="57" applyFont="1" applyFill="1" applyBorder="1" applyAlignment="1" quotePrefix="1">
      <alignment horizontal="center" vertical="center" wrapText="1"/>
      <protection/>
    </xf>
    <xf numFmtId="0" fontId="2" fillId="33" borderId="0" xfId="0" applyFont="1" applyFill="1" applyBorder="1" applyAlignment="1">
      <alignment horizontal="right"/>
    </xf>
    <xf numFmtId="0" fontId="2" fillId="33" borderId="14" xfId="0" applyFont="1" applyFill="1" applyBorder="1" applyAlignment="1">
      <alignment horizontal="center" vertical="top" wrapText="1"/>
    </xf>
    <xf numFmtId="2" fontId="0" fillId="0" borderId="0" xfId="0" applyNumberFormat="1" applyFont="1" applyBorder="1" applyAlignment="1">
      <alignment horizontal="right" vertical="top" wrapText="1"/>
    </xf>
    <xf numFmtId="2" fontId="0" fillId="0" borderId="0" xfId="0" applyNumberFormat="1" applyFont="1" applyAlignment="1">
      <alignment/>
    </xf>
    <xf numFmtId="0" fontId="0" fillId="0" borderId="11" xfId="0" applyBorder="1" applyAlignment="1">
      <alignment horizontal="right"/>
    </xf>
    <xf numFmtId="0" fontId="0" fillId="0" borderId="11" xfId="0" applyFont="1" applyBorder="1" applyAlignment="1">
      <alignment horizontal="right" vertical="center" wrapText="1"/>
    </xf>
    <xf numFmtId="2" fontId="0" fillId="0" borderId="11" xfId="0" applyNumberFormat="1" applyFont="1" applyBorder="1" applyAlignment="1">
      <alignment horizontal="right" vertical="center" wrapText="1"/>
    </xf>
    <xf numFmtId="2" fontId="0" fillId="0" borderId="11" xfId="0" applyNumberFormat="1" applyBorder="1" applyAlignment="1">
      <alignment/>
    </xf>
    <xf numFmtId="2" fontId="0" fillId="0" borderId="0" xfId="0" applyNumberFormat="1" applyAlignment="1">
      <alignment/>
    </xf>
    <xf numFmtId="2" fontId="0" fillId="0" borderId="1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14" xfId="0" applyNumberFormat="1" applyBorder="1" applyAlignment="1">
      <alignment horizontal="right"/>
    </xf>
    <xf numFmtId="2" fontId="0" fillId="0" borderId="15" xfId="0" applyNumberFormat="1" applyFont="1" applyBorder="1" applyAlignment="1">
      <alignment horizontal="center" vertical="center" wrapText="1"/>
    </xf>
    <xf numFmtId="2" fontId="0" fillId="0" borderId="0" xfId="0" applyNumberFormat="1" applyFill="1" applyBorder="1" applyAlignment="1">
      <alignment horizontal="right"/>
    </xf>
    <xf numFmtId="0" fontId="0" fillId="0" borderId="11" xfId="0" applyFont="1" applyBorder="1" applyAlignment="1">
      <alignment horizontal="right" vertical="center"/>
    </xf>
    <xf numFmtId="0" fontId="0" fillId="0" borderId="11" xfId="0" applyFont="1" applyBorder="1" applyAlignment="1">
      <alignment vertical="center" wrapText="1"/>
    </xf>
    <xf numFmtId="0" fontId="0" fillId="0" borderId="11" xfId="0" applyBorder="1" applyAlignment="1">
      <alignment/>
    </xf>
    <xf numFmtId="2" fontId="0" fillId="0" borderId="11" xfId="0" applyNumberFormat="1" applyFont="1" applyBorder="1" applyAlignment="1">
      <alignment horizontal="right" vertical="center"/>
    </xf>
    <xf numFmtId="2" fontId="0" fillId="0" borderId="11" xfId="0" applyNumberFormat="1" applyBorder="1" applyAlignment="1">
      <alignment/>
    </xf>
    <xf numFmtId="0" fontId="0" fillId="0" borderId="11" xfId="0" applyFont="1" applyBorder="1" applyAlignment="1">
      <alignment vertical="center"/>
    </xf>
    <xf numFmtId="0" fontId="2" fillId="33" borderId="11" xfId="0" applyFont="1" applyFill="1" applyBorder="1" applyAlignment="1">
      <alignment horizontal="center" vertical="top" wrapText="1"/>
    </xf>
    <xf numFmtId="0" fontId="2" fillId="33" borderId="0" xfId="0" applyFont="1" applyFill="1" applyBorder="1" applyAlignment="1">
      <alignment horizontal="right"/>
    </xf>
    <xf numFmtId="0" fontId="0" fillId="0" borderId="11" xfId="0" applyFont="1" applyBorder="1" applyAlignment="1">
      <alignment horizontal="center" vertical="top"/>
    </xf>
    <xf numFmtId="2" fontId="0" fillId="0" borderId="11" xfId="0" applyNumberFormat="1" applyFont="1" applyBorder="1" applyAlignment="1">
      <alignment horizontal="right" vertical="top"/>
    </xf>
    <xf numFmtId="0" fontId="47" fillId="0" borderId="11" xfId="0" applyFont="1" applyBorder="1" applyAlignment="1">
      <alignment vertical="top"/>
    </xf>
    <xf numFmtId="0" fontId="48" fillId="0" borderId="11" xfId="0" applyFont="1" applyBorder="1" applyAlignment="1">
      <alignment/>
    </xf>
    <xf numFmtId="1" fontId="2" fillId="0" borderId="0" xfId="0" applyNumberFormat="1" applyFont="1" applyBorder="1" applyAlignment="1">
      <alignment/>
    </xf>
    <xf numFmtId="1" fontId="0" fillId="0" borderId="11" xfId="0" applyNumberFormat="1" applyFont="1" applyBorder="1" applyAlignment="1">
      <alignment horizontal="right" vertical="top"/>
    </xf>
    <xf numFmtId="0" fontId="34" fillId="0" borderId="11" xfId="0" applyFont="1" applyBorder="1" applyAlignment="1" quotePrefix="1">
      <alignment horizontal="center" vertical="top" wrapText="1"/>
    </xf>
    <xf numFmtId="0" fontId="33" fillId="0" borderId="11" xfId="0" applyFont="1" applyBorder="1" applyAlignment="1" quotePrefix="1">
      <alignment horizontal="right" vertical="top" wrapText="1"/>
    </xf>
    <xf numFmtId="0" fontId="34" fillId="0" borderId="14" xfId="0" applyFont="1" applyBorder="1" applyAlignment="1" quotePrefix="1">
      <alignment horizontal="center" vertical="top" wrapText="1"/>
    </xf>
    <xf numFmtId="0" fontId="98" fillId="0" borderId="11" xfId="0" applyFont="1" applyBorder="1" applyAlignment="1">
      <alignment horizontal="center"/>
    </xf>
    <xf numFmtId="0" fontId="98" fillId="0" borderId="0" xfId="0" applyFont="1" applyAlignment="1">
      <alignment horizontal="center"/>
    </xf>
    <xf numFmtId="0" fontId="0" fillId="0" borderId="20" xfId="0" applyFill="1" applyBorder="1" applyAlignment="1">
      <alignment/>
    </xf>
    <xf numFmtId="0" fontId="2" fillId="0" borderId="20" xfId="0" applyFont="1" applyFill="1" applyBorder="1" applyAlignment="1">
      <alignment/>
    </xf>
    <xf numFmtId="1" fontId="0" fillId="0" borderId="11" xfId="0" applyNumberFormat="1" applyBorder="1" applyAlignment="1">
      <alignment/>
    </xf>
    <xf numFmtId="1" fontId="0" fillId="0" borderId="0" xfId="0" applyNumberFormat="1" applyAlignment="1">
      <alignment/>
    </xf>
    <xf numFmtId="0" fontId="33" fillId="0" borderId="11" xfId="0" applyFont="1" applyBorder="1" applyAlignment="1">
      <alignment horizontal="center" vertical="top" wrapText="1"/>
    </xf>
    <xf numFmtId="0" fontId="33" fillId="0" borderId="11" xfId="0" applyFont="1" applyBorder="1" applyAlignment="1">
      <alignment horizontal="right" vertical="top" wrapText="1"/>
    </xf>
    <xf numFmtId="1" fontId="33" fillId="0" borderId="11" xfId="0" applyNumberFormat="1" applyFont="1" applyBorder="1" applyAlignment="1">
      <alignment horizontal="right" vertical="top" wrapText="1"/>
    </xf>
    <xf numFmtId="1" fontId="0" fillId="33" borderId="11" xfId="0" applyNumberFormat="1" applyFont="1" applyFill="1" applyBorder="1" applyAlignment="1">
      <alignment horizontal="right"/>
    </xf>
    <xf numFmtId="1" fontId="0" fillId="33" borderId="11" xfId="0" applyNumberFormat="1" applyFill="1" applyBorder="1" applyAlignment="1">
      <alignment/>
    </xf>
    <xf numFmtId="0" fontId="0" fillId="33" borderId="11" xfId="0" applyFont="1" applyFill="1" applyBorder="1" applyAlignment="1">
      <alignment/>
    </xf>
    <xf numFmtId="0" fontId="33" fillId="0" borderId="11" xfId="0" applyFont="1" applyBorder="1" applyAlignment="1">
      <alignment vertical="top" wrapText="1"/>
    </xf>
    <xf numFmtId="1" fontId="0" fillId="0" borderId="11" xfId="59" applyNumberFormat="1" applyBorder="1" applyAlignment="1">
      <alignment horizontal="right"/>
      <protection/>
    </xf>
    <xf numFmtId="1" fontId="0" fillId="0" borderId="11" xfId="0" applyNumberFormat="1" applyBorder="1" applyAlignment="1">
      <alignment horizontal="right"/>
    </xf>
    <xf numFmtId="1" fontId="0" fillId="0" borderId="11" xfId="59" applyNumberFormat="1" applyBorder="1">
      <alignment/>
      <protection/>
    </xf>
    <xf numFmtId="0" fontId="0" fillId="0" borderId="11" xfId="59" applyFont="1" applyBorder="1" applyAlignment="1">
      <alignment horizontal="right"/>
      <protection/>
    </xf>
    <xf numFmtId="0" fontId="0" fillId="0" borderId="11" xfId="59" applyFont="1" applyBorder="1" applyAlignment="1">
      <alignment horizontal="right" vertical="top" wrapText="1"/>
      <protection/>
    </xf>
    <xf numFmtId="0" fontId="0" fillId="0" borderId="11" xfId="59" applyFont="1" applyBorder="1" applyAlignment="1">
      <alignment horizontal="left" vertical="top" wrapText="1"/>
      <protection/>
    </xf>
    <xf numFmtId="0" fontId="0" fillId="0" borderId="11" xfId="59" applyFont="1" applyBorder="1" applyAlignment="1">
      <alignment horizontal="left"/>
      <protection/>
    </xf>
    <xf numFmtId="2" fontId="33" fillId="0" borderId="11" xfId="0" applyNumberFormat="1" applyFont="1" applyBorder="1" applyAlignment="1" quotePrefix="1">
      <alignment horizontal="right" vertical="top" wrapText="1"/>
    </xf>
    <xf numFmtId="0" fontId="8" fillId="0" borderId="11" xfId="0" applyFont="1" applyBorder="1" applyAlignment="1">
      <alignment/>
    </xf>
    <xf numFmtId="0" fontId="50" fillId="0" borderId="11" xfId="0" applyFont="1" applyBorder="1" applyAlignment="1" quotePrefix="1">
      <alignment horizontal="left" vertical="top" wrapText="1"/>
    </xf>
    <xf numFmtId="0" fontId="8" fillId="0" borderId="11" xfId="0" applyFont="1" applyBorder="1" applyAlignment="1">
      <alignment horizontal="left"/>
    </xf>
    <xf numFmtId="0" fontId="33" fillId="0" borderId="11" xfId="0" applyFont="1" applyBorder="1" applyAlignment="1" quotePrefix="1">
      <alignment horizontal="center" vertical="center" wrapText="1"/>
    </xf>
    <xf numFmtId="0" fontId="0" fillId="0" borderId="11" xfId="57" applyFont="1" applyBorder="1" applyAlignment="1">
      <alignment horizontal="right"/>
      <protection/>
    </xf>
    <xf numFmtId="0" fontId="0" fillId="0" borderId="11" xfId="57" applyFont="1" applyBorder="1" applyAlignment="1">
      <alignment horizontal="right" vertical="top" wrapText="1"/>
      <protection/>
    </xf>
    <xf numFmtId="0" fontId="0" fillId="33" borderId="11" xfId="0" applyFont="1" applyFill="1" applyBorder="1" applyAlignment="1">
      <alignment horizontal="left" vertical="top" wrapText="1"/>
    </xf>
    <xf numFmtId="0" fontId="0" fillId="33" borderId="11" xfId="0" applyFont="1" applyFill="1" applyBorder="1" applyAlignment="1">
      <alignment horizontal="left"/>
    </xf>
    <xf numFmtId="0" fontId="2" fillId="33" borderId="11" xfId="0" applyFont="1" applyFill="1" applyBorder="1" applyAlignment="1">
      <alignment horizontal="center"/>
    </xf>
    <xf numFmtId="0" fontId="81" fillId="0" borderId="10" xfId="0" applyFont="1" applyBorder="1" applyAlignment="1">
      <alignment horizontal="center"/>
    </xf>
    <xf numFmtId="0" fontId="81" fillId="0" borderId="11" xfId="0" applyFont="1" applyBorder="1" applyAlignment="1">
      <alignment horizontal="center"/>
    </xf>
    <xf numFmtId="0" fontId="101" fillId="0" borderId="14" xfId="0" applyFont="1" applyBorder="1" applyAlignment="1">
      <alignment vertical="center" wrapText="1"/>
    </xf>
    <xf numFmtId="0" fontId="101" fillId="0" borderId="11" xfId="0" applyFont="1" applyBorder="1" applyAlignment="1">
      <alignment vertical="center" wrapText="1"/>
    </xf>
    <xf numFmtId="0" fontId="101" fillId="0" borderId="11" xfId="0" applyFont="1" applyBorder="1" applyAlignment="1">
      <alignment vertical="top" wrapText="1"/>
    </xf>
    <xf numFmtId="0" fontId="101" fillId="0" borderId="11" xfId="0" applyFont="1" applyBorder="1" applyAlignment="1">
      <alignment wrapText="1"/>
    </xf>
    <xf numFmtId="0" fontId="101" fillId="0" borderId="11" xfId="0" applyFont="1" applyBorder="1" applyAlignment="1">
      <alignment/>
    </xf>
    <xf numFmtId="1" fontId="0" fillId="0" borderId="11" xfId="57" applyNumberFormat="1" applyFont="1" applyBorder="1" applyAlignment="1">
      <alignment horizontal="right"/>
      <protection/>
    </xf>
    <xf numFmtId="1" fontId="0" fillId="0" borderId="11" xfId="57" applyNumberFormat="1" applyFont="1" applyBorder="1" applyAlignment="1">
      <alignment horizontal="right" vertical="top" wrapText="1"/>
      <protection/>
    </xf>
    <xf numFmtId="0" fontId="0" fillId="0" borderId="11" xfId="0" applyBorder="1" applyAlignment="1">
      <alignment horizontal="center" vertical="center"/>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33" borderId="11" xfId="0" applyFont="1" applyFill="1" applyBorder="1" applyAlignment="1">
      <alignment horizontal="right" vertical="top" wrapText="1"/>
    </xf>
    <xf numFmtId="1" fontId="0" fillId="33" borderId="11" xfId="0" applyNumberFormat="1" applyFont="1" applyFill="1" applyBorder="1" applyAlignment="1">
      <alignment horizontal="right" vertical="top" wrapText="1"/>
    </xf>
    <xf numFmtId="2" fontId="0" fillId="33" borderId="11" xfId="0" applyNumberFormat="1" applyFont="1" applyFill="1" applyBorder="1" applyAlignment="1">
      <alignment horizontal="right" vertical="top" wrapText="1"/>
    </xf>
    <xf numFmtId="0" fontId="0" fillId="33" borderId="14" xfId="0" applyFont="1" applyFill="1" applyBorder="1" applyAlignment="1">
      <alignment horizontal="right" vertical="top" wrapText="1"/>
    </xf>
    <xf numFmtId="0" fontId="0" fillId="33" borderId="11" xfId="0" applyFont="1" applyFill="1" applyBorder="1" applyAlignment="1">
      <alignment horizontal="center" vertical="top" wrapText="1"/>
    </xf>
    <xf numFmtId="0" fontId="2" fillId="33" borderId="11" xfId="0" applyFont="1" applyFill="1" applyBorder="1" applyAlignment="1">
      <alignment horizontal="center" vertical="center" wrapText="1"/>
    </xf>
    <xf numFmtId="2" fontId="2" fillId="33" borderId="11" xfId="0" applyNumberFormat="1" applyFont="1" applyFill="1" applyBorder="1" applyAlignment="1">
      <alignment horizontal="right" vertical="top" wrapText="1"/>
    </xf>
    <xf numFmtId="0" fontId="21" fillId="0" borderId="11" xfId="57" applyFont="1" applyBorder="1" applyAlignment="1">
      <alignment horizontal="right" vertical="top" wrapText="1"/>
      <protection/>
    </xf>
    <xf numFmtId="0" fontId="46" fillId="0" borderId="11" xfId="57" applyFont="1" applyBorder="1" applyAlignment="1">
      <alignment horizontal="right" vertical="top" wrapText="1"/>
      <protection/>
    </xf>
    <xf numFmtId="0" fontId="18" fillId="0" borderId="11" xfId="57" applyFont="1" applyBorder="1" applyAlignment="1">
      <alignment horizontal="right" vertical="top" wrapText="1"/>
      <protection/>
    </xf>
    <xf numFmtId="1" fontId="2" fillId="33" borderId="11" xfId="0" applyNumberFormat="1" applyFont="1" applyFill="1" applyBorder="1" applyAlignment="1">
      <alignment/>
    </xf>
    <xf numFmtId="0" fontId="2" fillId="33" borderId="11" xfId="0" applyFont="1" applyFill="1" applyBorder="1" applyAlignment="1">
      <alignment horizontal="right"/>
    </xf>
    <xf numFmtId="1" fontId="2" fillId="33" borderId="11" xfId="0" applyNumberFormat="1" applyFont="1" applyFill="1" applyBorder="1" applyAlignment="1">
      <alignment horizontal="right" vertical="top" wrapText="1"/>
    </xf>
    <xf numFmtId="0" fontId="2" fillId="33" borderId="14" xfId="0" applyFont="1" applyFill="1" applyBorder="1" applyAlignment="1">
      <alignment horizontal="right" vertical="top" wrapText="1"/>
    </xf>
    <xf numFmtId="0" fontId="2" fillId="33" borderId="11" xfId="0" applyFont="1" applyFill="1" applyBorder="1" applyAlignment="1">
      <alignment/>
    </xf>
    <xf numFmtId="0" fontId="2" fillId="33" borderId="14" xfId="0" applyFont="1" applyFill="1" applyBorder="1" applyAlignment="1">
      <alignment/>
    </xf>
    <xf numFmtId="0" fontId="46" fillId="0" borderId="11" xfId="57" applyFont="1" applyBorder="1" applyAlignment="1">
      <alignment horizontal="center" vertical="top" wrapText="1"/>
      <protection/>
    </xf>
    <xf numFmtId="0" fontId="46" fillId="0" borderId="11" xfId="57" applyFont="1" applyBorder="1" applyAlignment="1">
      <alignment horizontal="center"/>
      <protection/>
    </xf>
    <xf numFmtId="0" fontId="1" fillId="0" borderId="0" xfId="57" applyFont="1" applyAlignment="1">
      <alignment horizontal="center"/>
      <protection/>
    </xf>
    <xf numFmtId="0" fontId="81" fillId="0" borderId="11" xfId="57" applyFont="1" applyBorder="1" applyAlignment="1">
      <alignment horizontal="right"/>
      <protection/>
    </xf>
    <xf numFmtId="0" fontId="98" fillId="0" borderId="11" xfId="57" applyFont="1" applyBorder="1" applyAlignment="1">
      <alignment horizontal="right"/>
      <protection/>
    </xf>
    <xf numFmtId="0" fontId="46" fillId="0" borderId="12" xfId="57" applyFont="1" applyBorder="1" applyAlignment="1">
      <alignment horizontal="right" vertical="top" wrapText="1"/>
      <protection/>
    </xf>
    <xf numFmtId="0" fontId="0" fillId="0" borderId="11" xfId="0" applyFont="1" applyBorder="1" applyAlignment="1" quotePrefix="1">
      <alignment vertical="top" wrapText="1"/>
    </xf>
    <xf numFmtId="0" fontId="0" fillId="0" borderId="14" xfId="0" applyFont="1" applyBorder="1" applyAlignment="1">
      <alignment horizontal="center" vertical="top" wrapText="1"/>
    </xf>
    <xf numFmtId="0" fontId="112" fillId="0" borderId="11" xfId="0" applyFont="1" applyBorder="1" applyAlignment="1">
      <alignment horizontal="center"/>
    </xf>
    <xf numFmtId="0" fontId="0" fillId="0" borderId="12" xfId="0" applyFont="1" applyBorder="1" applyAlignment="1">
      <alignment horizontal="right" vertical="top" wrapText="1"/>
    </xf>
    <xf numFmtId="0" fontId="0" fillId="0" borderId="11" xfId="59" applyFont="1" applyBorder="1" applyAlignment="1">
      <alignment horizontal="center" vertical="top" wrapText="1"/>
      <protection/>
    </xf>
    <xf numFmtId="0" fontId="0" fillId="0" borderId="11" xfId="59" applyFont="1" applyBorder="1" applyAlignment="1">
      <alignment/>
      <protection/>
    </xf>
    <xf numFmtId="0" fontId="0" fillId="0" borderId="11" xfId="59" applyFont="1" applyBorder="1" applyAlignment="1">
      <alignment vertical="top" wrapText="1"/>
      <protection/>
    </xf>
    <xf numFmtId="0" fontId="0" fillId="0" borderId="0" xfId="60" applyFont="1">
      <alignment/>
      <protection/>
    </xf>
    <xf numFmtId="0" fontId="0" fillId="0" borderId="11" xfId="60" applyFont="1" applyBorder="1" applyAlignment="1">
      <alignment horizontal="center" vertical="top" wrapText="1"/>
      <protection/>
    </xf>
    <xf numFmtId="2" fontId="0" fillId="0" borderId="12" xfId="0" applyNumberFormat="1" applyFont="1" applyBorder="1" applyAlignment="1">
      <alignment horizontal="right" vertical="top" wrapText="1"/>
    </xf>
    <xf numFmtId="2" fontId="46" fillId="0" borderId="12" xfId="57" applyNumberFormat="1" applyFont="1" applyBorder="1" applyAlignment="1">
      <alignment horizontal="right" vertical="top" wrapText="1"/>
      <protection/>
    </xf>
    <xf numFmtId="0" fontId="21" fillId="0" borderId="11" xfId="57" applyFont="1" applyBorder="1" applyAlignment="1">
      <alignment horizontal="center" vertical="center" wrapText="1"/>
      <protection/>
    </xf>
    <xf numFmtId="0" fontId="18" fillId="0" borderId="11" xfId="57" applyFont="1" applyBorder="1" applyAlignment="1">
      <alignment horizontal="right"/>
      <protection/>
    </xf>
    <xf numFmtId="0" fontId="18" fillId="0" borderId="11" xfId="57" applyFont="1" applyBorder="1" applyAlignment="1">
      <alignment horizontal="right" wrapText="1"/>
      <protection/>
    </xf>
    <xf numFmtId="0" fontId="33" fillId="0" borderId="11" xfId="0" applyFont="1" applyBorder="1" applyAlignment="1" quotePrefix="1">
      <alignment vertical="top" wrapText="1"/>
    </xf>
    <xf numFmtId="0" fontId="33" fillId="0" borderId="14" xfId="0" applyFont="1" applyBorder="1" applyAlignment="1" quotePrefix="1">
      <alignment vertical="top" wrapText="1"/>
    </xf>
    <xf numFmtId="0" fontId="8" fillId="0" borderId="11" xfId="0" applyFont="1" applyBorder="1" applyAlignment="1">
      <alignment/>
    </xf>
    <xf numFmtId="0" fontId="113" fillId="0" borderId="11" xfId="0" applyFont="1" applyBorder="1" applyAlignment="1">
      <alignment/>
    </xf>
    <xf numFmtId="0" fontId="81" fillId="0" borderId="11" xfId="0" applyFont="1" applyBorder="1" applyAlignment="1">
      <alignment horizontal="right"/>
    </xf>
    <xf numFmtId="0" fontId="6" fillId="0" borderId="0" xfId="0" applyFont="1" applyBorder="1" applyAlignment="1">
      <alignment horizontal="center" vertical="center"/>
    </xf>
    <xf numFmtId="2" fontId="46" fillId="0" borderId="11" xfId="57" applyNumberFormat="1" applyFont="1" applyBorder="1" applyAlignment="1">
      <alignment horizontal="right"/>
      <protection/>
    </xf>
    <xf numFmtId="2" fontId="21" fillId="0" borderId="11" xfId="57" applyNumberFormat="1" applyFont="1" applyBorder="1" applyAlignment="1">
      <alignment horizontal="right"/>
      <protection/>
    </xf>
    <xf numFmtId="0" fontId="2" fillId="33" borderId="11" xfId="0" applyFont="1" applyFill="1" applyBorder="1" applyAlignment="1">
      <alignment horizontal="right" vertical="top" wrapText="1"/>
    </xf>
    <xf numFmtId="2" fontId="2" fillId="33" borderId="11" xfId="0" applyNumberFormat="1" applyFont="1" applyFill="1" applyBorder="1" applyAlignment="1">
      <alignment/>
    </xf>
    <xf numFmtId="0" fontId="33" fillId="0" borderId="14" xfId="0" applyFont="1" applyBorder="1" applyAlignment="1" quotePrefix="1">
      <alignment horizontal="center" vertical="top" wrapText="1"/>
    </xf>
    <xf numFmtId="0" fontId="81" fillId="0" borderId="0" xfId="0" applyFont="1" applyAlignment="1">
      <alignment horizontal="center"/>
    </xf>
    <xf numFmtId="2" fontId="0" fillId="33" borderId="0" xfId="0" applyNumberFormat="1" applyFont="1" applyFill="1" applyAlignment="1">
      <alignment/>
    </xf>
    <xf numFmtId="2" fontId="0" fillId="0" borderId="11" xfId="0" applyNumberFormat="1" applyFont="1" applyBorder="1" applyAlignment="1">
      <alignment horizontal="left" indent="2"/>
    </xf>
    <xf numFmtId="2" fontId="0" fillId="0" borderId="11" xfId="60" applyNumberFormat="1" applyBorder="1">
      <alignment/>
      <protection/>
    </xf>
    <xf numFmtId="2" fontId="0" fillId="0" borderId="11" xfId="60" applyNumberFormat="1" applyBorder="1" applyAlignment="1">
      <alignment horizontal="right"/>
      <protection/>
    </xf>
    <xf numFmtId="2" fontId="0" fillId="0" borderId="0" xfId="60" applyNumberFormat="1">
      <alignment/>
      <protection/>
    </xf>
    <xf numFmtId="0" fontId="0" fillId="33" borderId="0" xfId="0" applyFont="1" applyFill="1" applyBorder="1" applyAlignment="1">
      <alignment horizontal="right"/>
    </xf>
    <xf numFmtId="2" fontId="2" fillId="0" borderId="14" xfId="0" applyNumberFormat="1" applyFont="1" applyBorder="1" applyAlignment="1">
      <alignment horizontal="right" vertical="top" wrapText="1"/>
    </xf>
    <xf numFmtId="2" fontId="2" fillId="0" borderId="11" xfId="0" applyNumberFormat="1" applyFont="1" applyBorder="1" applyAlignment="1">
      <alignment horizontal="right" vertical="top" wrapText="1"/>
    </xf>
    <xf numFmtId="2" fontId="0" fillId="0" borderId="14" xfId="0" applyNumberFormat="1" applyFont="1" applyBorder="1" applyAlignment="1">
      <alignment horizontal="right"/>
    </xf>
    <xf numFmtId="2" fontId="0" fillId="0" borderId="0" xfId="0" applyNumberFormat="1" applyFont="1" applyBorder="1" applyAlignment="1">
      <alignment horizontal="left" wrapText="1"/>
    </xf>
    <xf numFmtId="2" fontId="9" fillId="0" borderId="0" xfId="0" applyNumberFormat="1" applyFont="1" applyBorder="1" applyAlignment="1">
      <alignment/>
    </xf>
    <xf numFmtId="2" fontId="2" fillId="0" borderId="11" xfId="0" applyNumberFormat="1" applyFont="1" applyBorder="1" applyAlignment="1">
      <alignment horizontal="right"/>
    </xf>
    <xf numFmtId="2" fontId="2" fillId="0" borderId="11" xfId="0" applyNumberFormat="1" applyFont="1" applyBorder="1" applyAlignment="1">
      <alignment/>
    </xf>
    <xf numFmtId="2" fontId="2" fillId="0" borderId="11" xfId="0" applyNumberFormat="1" applyFont="1" applyBorder="1" applyAlignment="1">
      <alignment horizontal="right" vertical="top"/>
    </xf>
    <xf numFmtId="0" fontId="0" fillId="0" borderId="11" xfId="0" applyFont="1" applyBorder="1" applyAlignment="1" quotePrefix="1">
      <alignment horizontal="right" vertical="center" wrapText="1"/>
    </xf>
    <xf numFmtId="1" fontId="0" fillId="0" borderId="11" xfId="0" applyNumberFormat="1" applyFont="1" applyBorder="1" applyAlignment="1" quotePrefix="1">
      <alignment horizontal="right" vertical="center" wrapText="1"/>
    </xf>
    <xf numFmtId="1" fontId="81" fillId="0" borderId="11" xfId="0" applyNumberFormat="1" applyFont="1" applyBorder="1" applyAlignment="1">
      <alignment horizontal="right" vertical="center"/>
    </xf>
    <xf numFmtId="1" fontId="0" fillId="0" borderId="0" xfId="0" applyNumberFormat="1" applyFont="1" applyBorder="1" applyAlignment="1" quotePrefix="1">
      <alignment horizontal="right" vertical="top" wrapText="1"/>
    </xf>
    <xf numFmtId="2" fontId="2" fillId="0" borderId="11" xfId="0" applyNumberFormat="1" applyFont="1" applyBorder="1" applyAlignment="1">
      <alignment horizontal="center" vertical="top" wrapText="1"/>
    </xf>
    <xf numFmtId="0" fontId="6" fillId="0" borderId="0" xfId="0" applyFont="1" applyAlignment="1">
      <alignment horizontal="center" vertical="top" wrapText="1"/>
    </xf>
    <xf numFmtId="2" fontId="0" fillId="0" borderId="0" xfId="57" applyNumberFormat="1" applyFont="1">
      <alignment/>
      <protection/>
    </xf>
    <xf numFmtId="2" fontId="16" fillId="0" borderId="0" xfId="0" applyNumberFormat="1" applyFont="1" applyAlignment="1">
      <alignment/>
    </xf>
    <xf numFmtId="2" fontId="0" fillId="0" borderId="11" xfId="0"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vertical="center"/>
    </xf>
    <xf numFmtId="0" fontId="0" fillId="0" borderId="18" xfId="0" applyFont="1" applyFill="1" applyBorder="1" applyAlignment="1">
      <alignment horizontal="center" vertical="top" wrapText="1"/>
    </xf>
    <xf numFmtId="0" fontId="114" fillId="0" borderId="0" xfId="0" applyFont="1" applyBorder="1" applyAlignment="1">
      <alignment horizontal="center" vertical="center" wrapText="1"/>
    </xf>
    <xf numFmtId="0" fontId="81" fillId="0" borderId="0" xfId="57" applyFont="1" applyBorder="1" applyAlignment="1">
      <alignment horizontal="right"/>
      <protection/>
    </xf>
    <xf numFmtId="0" fontId="46" fillId="0" borderId="0" xfId="57" applyFont="1" applyBorder="1" applyAlignment="1">
      <alignment horizontal="right" vertical="top" wrapText="1"/>
      <protection/>
    </xf>
    <xf numFmtId="2" fontId="46" fillId="0" borderId="0" xfId="57" applyNumberFormat="1" applyFont="1" applyBorder="1" applyAlignment="1">
      <alignment horizontal="right" vertical="top" wrapText="1"/>
      <protection/>
    </xf>
    <xf numFmtId="0" fontId="0" fillId="0" borderId="0" xfId="0" applyFont="1" applyBorder="1" applyAlignment="1">
      <alignment horizontal="right" vertical="top" wrapText="1"/>
    </xf>
    <xf numFmtId="1" fontId="16" fillId="33" borderId="11" xfId="0" applyNumberFormat="1" applyFont="1" applyFill="1" applyBorder="1" applyAlignment="1">
      <alignment horizontal="center" vertical="top" wrapText="1"/>
    </xf>
    <xf numFmtId="1" fontId="0" fillId="33" borderId="0" xfId="0" applyNumberFormat="1" applyFont="1" applyFill="1" applyAlignment="1">
      <alignment/>
    </xf>
    <xf numFmtId="0" fontId="0" fillId="0" borderId="0" xfId="0" applyFont="1" applyBorder="1" applyAlignment="1">
      <alignment horizontal="right"/>
    </xf>
    <xf numFmtId="2" fontId="0" fillId="0" borderId="0" xfId="0" applyNumberFormat="1" applyFont="1" applyBorder="1" applyAlignment="1">
      <alignment horizontal="right"/>
    </xf>
    <xf numFmtId="0" fontId="33" fillId="0" borderId="0" xfId="0" applyFont="1" applyFill="1" applyBorder="1" applyAlignment="1">
      <alignment vertical="top" wrapText="1"/>
    </xf>
    <xf numFmtId="0" fontId="14" fillId="0" borderId="0" xfId="0" applyFont="1" applyAlignment="1">
      <alignment horizontal="center"/>
    </xf>
    <xf numFmtId="0" fontId="40" fillId="0" borderId="0" xfId="0" applyFont="1" applyAlignment="1">
      <alignment horizontal="center" wrapText="1"/>
    </xf>
    <xf numFmtId="0" fontId="14" fillId="0" borderId="0" xfId="0" applyFont="1" applyBorder="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14" xfId="0" applyFont="1" applyBorder="1" applyAlignment="1">
      <alignment horizontal="center" vertical="top" wrapText="1"/>
    </xf>
    <xf numFmtId="0" fontId="2" fillId="0" borderId="17"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0" fontId="0" fillId="0" borderId="11" xfId="0" applyFont="1" applyBorder="1" applyAlignment="1">
      <alignment horizontal="center"/>
    </xf>
    <xf numFmtId="2" fontId="2" fillId="0" borderId="11"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16" fillId="0" borderId="11" xfId="0" applyFont="1" applyBorder="1" applyAlignment="1" quotePrefix="1">
      <alignment horizontal="center" vertical="top" wrapText="1"/>
    </xf>
    <xf numFmtId="0" fontId="2" fillId="0" borderId="14" xfId="0" applyFont="1" applyBorder="1" applyAlignment="1">
      <alignment horizontal="left"/>
    </xf>
    <xf numFmtId="0" fontId="2" fillId="0" borderId="17" xfId="0" applyFont="1" applyBorder="1" applyAlignment="1">
      <alignment horizontal="left"/>
    </xf>
    <xf numFmtId="0" fontId="2" fillId="0" borderId="15" xfId="0" applyFont="1" applyBorder="1" applyAlignment="1">
      <alignment horizontal="left"/>
    </xf>
    <xf numFmtId="0" fontId="2" fillId="0" borderId="0" xfId="0" applyFont="1" applyAlignment="1">
      <alignment horizontal="left" vertical="top" wrapText="1"/>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4" fillId="0" borderId="11" xfId="0" applyFont="1" applyBorder="1" applyAlignment="1">
      <alignment horizontal="center"/>
    </xf>
    <xf numFmtId="0" fontId="14" fillId="0" borderId="11" xfId="0" applyFont="1" applyBorder="1" applyAlignment="1">
      <alignment horizontal="center" wrapText="1"/>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11"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9" xfId="0" applyFont="1" applyBorder="1" applyAlignment="1">
      <alignment horizontal="center" vertical="top"/>
    </xf>
    <xf numFmtId="0" fontId="2" fillId="0" borderId="16" xfId="0" applyFont="1" applyBorder="1" applyAlignment="1">
      <alignment horizontal="center" vertical="top"/>
    </xf>
    <xf numFmtId="0" fontId="2" fillId="0" borderId="24" xfId="0" applyFont="1" applyBorder="1" applyAlignment="1">
      <alignment horizontal="center" vertical="top"/>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2" fillId="0" borderId="11" xfId="0" applyFont="1" applyBorder="1" applyAlignment="1">
      <alignment horizontal="left"/>
    </xf>
    <xf numFmtId="0" fontId="16" fillId="0" borderId="14" xfId="0" applyFont="1" applyBorder="1" applyAlignment="1" quotePrefix="1">
      <alignment horizontal="center" vertical="top" wrapText="1"/>
    </xf>
    <xf numFmtId="0" fontId="16" fillId="0" borderId="17"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1" xfId="0" applyFont="1" applyBorder="1" applyAlignment="1">
      <alignment horizontal="center" vertical="center"/>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0" fillId="0" borderId="0" xfId="0" applyFont="1" applyBorder="1" applyAlignment="1">
      <alignment horizontal="center"/>
    </xf>
    <xf numFmtId="0" fontId="6" fillId="0" borderId="0" xfId="0" applyFont="1" applyAlignment="1">
      <alignment horizontal="center" vertical="top" wrapText="1"/>
    </xf>
    <xf numFmtId="0" fontId="12" fillId="0" borderId="0" xfId="0" applyFont="1" applyBorder="1" applyAlignment="1">
      <alignment horizontal="center"/>
    </xf>
    <xf numFmtId="0" fontId="2" fillId="0" borderId="0" xfId="0" applyFont="1" applyBorder="1" applyAlignment="1">
      <alignment horizontal="left" vertical="top" wrapText="1"/>
    </xf>
    <xf numFmtId="0" fontId="2" fillId="0" borderId="10" xfId="0" applyFont="1" applyBorder="1" applyAlignment="1">
      <alignment vertical="top"/>
    </xf>
    <xf numFmtId="0" fontId="2" fillId="0" borderId="12" xfId="0" applyFont="1" applyBorder="1" applyAlignment="1">
      <alignment vertical="top"/>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00" fillId="0" borderId="16" xfId="0" applyFont="1" applyBorder="1" applyAlignment="1">
      <alignment horizontal="center"/>
    </xf>
    <xf numFmtId="0" fontId="15" fillId="0" borderId="0" xfId="0" applyFont="1" applyAlignment="1">
      <alignment horizontal="center"/>
    </xf>
    <xf numFmtId="0" fontId="11" fillId="0" borderId="14" xfId="61" applyFont="1" applyBorder="1" applyAlignment="1">
      <alignment horizontal="center" vertical="top" wrapText="1"/>
      <protection/>
    </xf>
    <xf numFmtId="0" fontId="11" fillId="0" borderId="15" xfId="61" applyFont="1" applyBorder="1" applyAlignment="1">
      <alignment horizontal="center" vertical="top" wrapText="1"/>
      <protection/>
    </xf>
    <xf numFmtId="0" fontId="12" fillId="0" borderId="0" xfId="61" applyFont="1" applyAlignment="1">
      <alignment horizontal="left"/>
      <protection/>
    </xf>
    <xf numFmtId="0" fontId="14" fillId="0" borderId="11" xfId="61" applyFont="1" applyBorder="1" applyAlignment="1">
      <alignment horizontal="center" vertical="top" wrapText="1"/>
      <protection/>
    </xf>
    <xf numFmtId="0" fontId="14" fillId="0" borderId="21" xfId="61" applyFont="1" applyBorder="1" applyAlignment="1">
      <alignment horizontal="center" vertical="top" wrapText="1"/>
      <protection/>
    </xf>
    <xf numFmtId="0" fontId="14" fillId="0" borderId="22" xfId="61" applyFont="1" applyBorder="1" applyAlignment="1">
      <alignment horizontal="center" vertical="top" wrapText="1"/>
      <protection/>
    </xf>
    <xf numFmtId="0" fontId="14" fillId="0" borderId="23" xfId="61" applyFont="1" applyBorder="1" applyAlignment="1">
      <alignment horizontal="center" vertical="top" wrapText="1"/>
      <protection/>
    </xf>
    <xf numFmtId="0" fontId="14" fillId="0" borderId="19" xfId="61" applyFont="1" applyBorder="1" applyAlignment="1">
      <alignment horizontal="center" vertical="top" wrapText="1"/>
      <protection/>
    </xf>
    <xf numFmtId="0" fontId="14" fillId="0" borderId="16" xfId="61" applyFont="1" applyBorder="1" applyAlignment="1">
      <alignment horizontal="center" vertical="top" wrapText="1"/>
      <protection/>
    </xf>
    <xf numFmtId="0" fontId="14" fillId="0" borderId="24" xfId="61" applyFont="1" applyBorder="1" applyAlignment="1">
      <alignment horizontal="center" vertical="top" wrapText="1"/>
      <protection/>
    </xf>
    <xf numFmtId="0" fontId="14" fillId="0" borderId="10" xfId="61" applyFont="1" applyBorder="1" applyAlignment="1">
      <alignment horizontal="center" vertical="center" wrapText="1"/>
      <protection/>
    </xf>
    <xf numFmtId="0" fontId="14" fillId="0" borderId="18" xfId="61" applyFont="1" applyBorder="1" applyAlignment="1">
      <alignment horizontal="center" vertical="center" wrapText="1"/>
      <protection/>
    </xf>
    <xf numFmtId="0" fontId="14" fillId="0" borderId="12" xfId="61" applyFont="1" applyBorder="1" applyAlignment="1">
      <alignment horizontal="center" vertical="center" wrapText="1"/>
      <protection/>
    </xf>
    <xf numFmtId="0" fontId="14" fillId="0" borderId="21" xfId="61" applyFont="1" applyBorder="1" applyAlignment="1">
      <alignment horizontal="center" vertical="center" wrapText="1"/>
      <protection/>
    </xf>
    <xf numFmtId="0" fontId="14" fillId="0" borderId="22" xfId="61" applyFont="1" applyBorder="1" applyAlignment="1">
      <alignment horizontal="center" vertical="center" wrapText="1"/>
      <protection/>
    </xf>
    <xf numFmtId="0" fontId="14" fillId="0" borderId="23" xfId="61" applyFont="1" applyBorder="1" applyAlignment="1">
      <alignment horizontal="center" vertical="center" wrapText="1"/>
      <protection/>
    </xf>
    <xf numFmtId="0" fontId="14" fillId="0" borderId="19" xfId="61" applyFont="1" applyBorder="1" applyAlignment="1">
      <alignment horizontal="center" vertical="center" wrapText="1"/>
      <protection/>
    </xf>
    <xf numFmtId="0" fontId="14" fillId="0" borderId="16" xfId="61" applyFont="1" applyBorder="1" applyAlignment="1">
      <alignment horizontal="center" vertical="center" wrapText="1"/>
      <protection/>
    </xf>
    <xf numFmtId="0" fontId="14" fillId="0" borderId="24" xfId="61" applyFont="1" applyBorder="1" applyAlignment="1">
      <alignment horizontal="center" vertical="center" wrapText="1"/>
      <protection/>
    </xf>
    <xf numFmtId="0" fontId="14" fillId="0" borderId="11" xfId="61" applyFont="1" applyBorder="1" applyAlignment="1">
      <alignment horizontal="center" vertical="center" wrapText="1"/>
      <protection/>
    </xf>
    <xf numFmtId="0" fontId="10" fillId="0" borderId="0" xfId="59" applyFont="1" applyAlignment="1">
      <alignment horizontal="center"/>
      <protection/>
    </xf>
    <xf numFmtId="0" fontId="5" fillId="0" borderId="0" xfId="59" applyFont="1" applyAlignment="1">
      <alignment horizontal="center"/>
      <protection/>
    </xf>
    <xf numFmtId="0" fontId="25" fillId="0" borderId="0" xfId="59" applyFont="1" applyAlignment="1">
      <alignment horizontal="center"/>
      <protection/>
    </xf>
    <xf numFmtId="0" fontId="30" fillId="0" borderId="0" xfId="59" applyFont="1" applyAlignment="1">
      <alignment horizontal="center"/>
      <protection/>
    </xf>
    <xf numFmtId="0" fontId="2" fillId="0" borderId="0" xfId="61" applyFont="1" applyAlignment="1">
      <alignment horizontal="left"/>
      <protection/>
    </xf>
    <xf numFmtId="0" fontId="16" fillId="0" borderId="16" xfId="61" applyFont="1" applyBorder="1" applyAlignment="1">
      <alignment horizontal="right"/>
      <protection/>
    </xf>
    <xf numFmtId="0" fontId="6" fillId="0" borderId="0" xfId="0" applyFont="1" applyAlignment="1">
      <alignment horizontal="center" wrapText="1"/>
    </xf>
    <xf numFmtId="0" fontId="16" fillId="0" borderId="16" xfId="0" applyFont="1" applyBorder="1" applyAlignment="1">
      <alignment horizontal="right"/>
    </xf>
    <xf numFmtId="0" fontId="2" fillId="0" borderId="13" xfId="0" applyFont="1" applyBorder="1" applyAlignment="1">
      <alignment horizontal="center"/>
    </xf>
    <xf numFmtId="0" fontId="16" fillId="0" borderId="0" xfId="0" applyFont="1" applyBorder="1" applyAlignment="1">
      <alignment horizontal="right"/>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3" fillId="0" borderId="0" xfId="0" applyFont="1" applyAlignment="1">
      <alignment horizontal="center"/>
    </xf>
    <xf numFmtId="0" fontId="11" fillId="0" borderId="0" xfId="0" applyFont="1" applyAlignment="1">
      <alignment horizontal="center"/>
    </xf>
    <xf numFmtId="0" fontId="5" fillId="0" borderId="0" xfId="0" applyFont="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45"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right"/>
    </xf>
    <xf numFmtId="0" fontId="16" fillId="0" borderId="16" xfId="0" applyFont="1" applyBorder="1" applyAlignment="1">
      <alignment horizontal="center"/>
    </xf>
    <xf numFmtId="0" fontId="13" fillId="0" borderId="0" xfId="0" applyFont="1" applyAlignment="1">
      <alignment horizontal="left"/>
    </xf>
    <xf numFmtId="0" fontId="4" fillId="0" borderId="0" xfId="0" applyFont="1" applyAlignment="1">
      <alignment horizontal="center"/>
    </xf>
    <xf numFmtId="0" fontId="2" fillId="0" borderId="11" xfId="57" applyFont="1" applyBorder="1" applyAlignment="1">
      <alignment horizontal="center" vertical="top" wrapText="1"/>
      <protection/>
    </xf>
    <xf numFmtId="0" fontId="2" fillId="0" borderId="10" xfId="57" applyFont="1" applyBorder="1" applyAlignment="1">
      <alignment horizontal="center" vertical="top" wrapText="1"/>
      <protection/>
    </xf>
    <xf numFmtId="0" fontId="2" fillId="0" borderId="18" xfId="57" applyFont="1" applyBorder="1" applyAlignment="1">
      <alignment horizontal="center" vertical="top" wrapText="1"/>
      <protection/>
    </xf>
    <xf numFmtId="0" fontId="2" fillId="0" borderId="12" xfId="57" applyFont="1" applyBorder="1" applyAlignment="1">
      <alignment horizontal="center" vertical="top" wrapText="1"/>
      <protection/>
    </xf>
    <xf numFmtId="0" fontId="2" fillId="0" borderId="11" xfId="57" applyFont="1" applyBorder="1" applyAlignment="1">
      <alignment horizontal="center" vertical="center" wrapText="1"/>
      <protection/>
    </xf>
    <xf numFmtId="0" fontId="6" fillId="0" borderId="0" xfId="57" applyFont="1" applyAlignment="1">
      <alignment horizontal="center"/>
      <protection/>
    </xf>
    <xf numFmtId="0" fontId="10" fillId="0" borderId="0" xfId="57" applyFont="1" applyAlignment="1">
      <alignment horizontal="center"/>
      <protection/>
    </xf>
    <xf numFmtId="0" fontId="2" fillId="33" borderId="10" xfId="57" applyFont="1" applyFill="1" applyBorder="1" applyAlignment="1">
      <alignment horizontal="center" vertical="top" wrapText="1"/>
      <protection/>
    </xf>
    <xf numFmtId="0" fontId="2" fillId="33" borderId="18" xfId="57" applyFont="1" applyFill="1" applyBorder="1" applyAlignment="1">
      <alignment horizontal="center" vertical="top" wrapText="1"/>
      <protection/>
    </xf>
    <xf numFmtId="0" fontId="2" fillId="33" borderId="12" xfId="57" applyFont="1" applyFill="1" applyBorder="1" applyAlignment="1">
      <alignment horizontal="center" vertical="top" wrapText="1"/>
      <protection/>
    </xf>
    <xf numFmtId="0" fontId="7" fillId="0" borderId="0" xfId="57" applyFont="1" applyBorder="1" applyAlignment="1">
      <alignment horizontal="left"/>
      <protection/>
    </xf>
    <xf numFmtId="0" fontId="0" fillId="0" borderId="0" xfId="0" applyFont="1" applyBorder="1" applyAlignment="1">
      <alignment horizontal="left"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0" xfId="0" applyFont="1" applyAlignment="1">
      <alignment horizontal="right"/>
    </xf>
    <xf numFmtId="0" fontId="3" fillId="0" borderId="0" xfId="0" applyFont="1" applyAlignment="1">
      <alignment horizontal="right"/>
    </xf>
    <xf numFmtId="0" fontId="6" fillId="0" borderId="0" xfId="0" applyFont="1" applyAlignment="1">
      <alignment horizontal="left"/>
    </xf>
    <xf numFmtId="0" fontId="2" fillId="0" borderId="14" xfId="0" applyFont="1" applyBorder="1" applyAlignment="1">
      <alignment horizontal="center" vertical="top"/>
    </xf>
    <xf numFmtId="0" fontId="2" fillId="0" borderId="17" xfId="0" applyFont="1" applyBorder="1" applyAlignment="1">
      <alignment horizontal="center" vertical="top"/>
    </xf>
    <xf numFmtId="0" fontId="2" fillId="0" borderId="15"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10" fillId="0" borderId="0" xfId="0" applyFont="1" applyAlignment="1">
      <alignment horizontal="center" wrapText="1"/>
    </xf>
    <xf numFmtId="0" fontId="7" fillId="0" borderId="0" xfId="0" applyFont="1" applyAlignment="1">
      <alignment horizontal="center" wrapText="1"/>
    </xf>
    <xf numFmtId="0" fontId="0" fillId="0" borderId="11"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top" wrapText="1"/>
    </xf>
    <xf numFmtId="0" fontId="0"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39" fillId="0" borderId="0" xfId="0" applyFont="1" applyAlignment="1">
      <alignment horizontal="center"/>
    </xf>
    <xf numFmtId="0" fontId="106" fillId="0" borderId="0" xfId="0" applyFont="1" applyBorder="1" applyAlignment="1">
      <alignment horizontal="center" vertical="top"/>
    </xf>
    <xf numFmtId="0" fontId="103" fillId="0" borderId="11" xfId="0" applyFont="1" applyBorder="1" applyAlignment="1">
      <alignment horizontal="center" vertical="top" wrapText="1"/>
    </xf>
    <xf numFmtId="0" fontId="16" fillId="0" borderId="16" xfId="0" applyFont="1" applyBorder="1" applyAlignment="1">
      <alignment horizontal="left"/>
    </xf>
    <xf numFmtId="0" fontId="103" fillId="0" borderId="10" xfId="0" applyFont="1" applyBorder="1" applyAlignment="1">
      <alignment horizontal="center" vertical="top" wrapText="1"/>
    </xf>
    <xf numFmtId="0" fontId="103" fillId="0" borderId="18" xfId="0" applyFont="1" applyBorder="1" applyAlignment="1">
      <alignment horizontal="center" vertical="top" wrapText="1"/>
    </xf>
    <xf numFmtId="0" fontId="103" fillId="0" borderId="12" xfId="0" applyFont="1" applyBorder="1" applyAlignment="1">
      <alignment horizontal="center" vertical="top" wrapText="1"/>
    </xf>
    <xf numFmtId="0" fontId="114" fillId="0" borderId="11" xfId="0" applyFont="1" applyBorder="1" applyAlignment="1">
      <alignment horizontal="center" vertical="center" wrapText="1"/>
    </xf>
    <xf numFmtId="0" fontId="34" fillId="0" borderId="11" xfId="0" applyFont="1" applyBorder="1" applyAlignment="1">
      <alignment horizontal="center" vertical="top" wrapText="1"/>
    </xf>
    <xf numFmtId="0" fontId="34" fillId="0" borderId="14" xfId="0" applyFont="1" applyBorder="1" applyAlignment="1">
      <alignment horizontal="center" vertical="top" wrapText="1"/>
    </xf>
    <xf numFmtId="0" fontId="34" fillId="0" borderId="17" xfId="0" applyFont="1" applyBorder="1" applyAlignment="1">
      <alignment horizontal="center" vertical="top" wrapText="1"/>
    </xf>
    <xf numFmtId="0" fontId="34" fillId="0" borderId="15" xfId="0" applyFont="1" applyBorder="1" applyAlignment="1">
      <alignment horizontal="center" vertical="top" wrapText="1"/>
    </xf>
    <xf numFmtId="0" fontId="34" fillId="0" borderId="16" xfId="0" applyFont="1" applyBorder="1" applyAlignment="1">
      <alignment horizontal="right"/>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49" fillId="0" borderId="21" xfId="0" applyFont="1" applyBorder="1" applyAlignment="1">
      <alignment horizontal="center" vertical="center" wrapText="1"/>
    </xf>
    <xf numFmtId="0" fontId="49" fillId="0" borderId="22" xfId="0" applyFont="1" applyBorder="1" applyAlignment="1" quotePrefix="1">
      <alignment horizontal="center" vertical="center" wrapText="1"/>
    </xf>
    <xf numFmtId="0" fontId="49" fillId="0" borderId="23" xfId="0" applyFont="1" applyBorder="1" applyAlignment="1" quotePrefix="1">
      <alignment horizontal="center" vertical="center" wrapText="1"/>
    </xf>
    <xf numFmtId="0" fontId="49" fillId="0" borderId="20" xfId="0" applyFont="1" applyBorder="1" applyAlignment="1" quotePrefix="1">
      <alignment horizontal="center" vertical="center" wrapText="1"/>
    </xf>
    <xf numFmtId="0" fontId="49" fillId="0" borderId="0" xfId="0" applyFont="1" applyBorder="1" applyAlignment="1" quotePrefix="1">
      <alignment horizontal="center" vertical="center" wrapText="1"/>
    </xf>
    <xf numFmtId="0" fontId="49" fillId="0" borderId="25" xfId="0" applyFont="1" applyBorder="1" applyAlignment="1" quotePrefix="1">
      <alignment horizontal="center" vertical="center" wrapText="1"/>
    </xf>
    <xf numFmtId="0" fontId="49" fillId="0" borderId="19" xfId="0" applyFont="1" applyBorder="1" applyAlignment="1" quotePrefix="1">
      <alignment horizontal="center" vertical="center" wrapText="1"/>
    </xf>
    <xf numFmtId="0" fontId="49" fillId="0" borderId="16" xfId="0" applyFont="1" applyBorder="1" applyAlignment="1" quotePrefix="1">
      <alignment horizontal="center" vertical="center" wrapText="1"/>
    </xf>
    <xf numFmtId="0" fontId="49" fillId="0" borderId="24" xfId="0" applyFont="1" applyBorder="1" applyAlignment="1" quotePrefix="1">
      <alignment horizontal="center" vertical="center" wrapText="1"/>
    </xf>
    <xf numFmtId="0" fontId="2" fillId="33" borderId="10" xfId="57" applyFont="1" applyFill="1" applyBorder="1" applyAlignment="1" quotePrefix="1">
      <alignment horizontal="center" vertical="center" wrapText="1"/>
      <protection/>
    </xf>
    <xf numFmtId="0" fontId="2" fillId="33" borderId="12" xfId="57" applyFont="1" applyFill="1" applyBorder="1" applyAlignment="1" quotePrefix="1">
      <alignment horizontal="center" vertical="center" wrapText="1"/>
      <protection/>
    </xf>
    <xf numFmtId="0" fontId="2" fillId="33" borderId="14" xfId="57" applyFont="1" applyFill="1" applyBorder="1" applyAlignment="1" quotePrefix="1">
      <alignment horizontal="center" vertical="center" wrapText="1"/>
      <protection/>
    </xf>
    <xf numFmtId="0" fontId="2" fillId="33" borderId="17" xfId="57" applyFont="1" applyFill="1" applyBorder="1" applyAlignment="1" quotePrefix="1">
      <alignment horizontal="center" vertical="center" wrapText="1"/>
      <protection/>
    </xf>
    <xf numFmtId="0" fontId="2" fillId="33" borderId="15" xfId="57" applyFont="1" applyFill="1" applyBorder="1" applyAlignment="1" quotePrefix="1">
      <alignment horizontal="center" vertical="center" wrapText="1"/>
      <protection/>
    </xf>
    <xf numFmtId="0" fontId="2" fillId="0" borderId="21" xfId="57" applyFont="1" applyBorder="1" applyAlignment="1">
      <alignment horizontal="left" vertical="center"/>
      <protection/>
    </xf>
    <xf numFmtId="0" fontId="2" fillId="0" borderId="22" xfId="57" applyFont="1" applyBorder="1" applyAlignment="1">
      <alignment horizontal="left" vertical="center"/>
      <protection/>
    </xf>
    <xf numFmtId="0" fontId="2" fillId="0" borderId="23" xfId="57" applyFont="1" applyBorder="1" applyAlignment="1">
      <alignment horizontal="left" vertical="center"/>
      <protection/>
    </xf>
    <xf numFmtId="0" fontId="2" fillId="0" borderId="11" xfId="57" applyFont="1" applyBorder="1" applyAlignment="1">
      <alignment horizontal="left" vertical="center"/>
      <protection/>
    </xf>
    <xf numFmtId="0" fontId="5" fillId="0" borderId="0" xfId="57" applyFont="1" applyAlignment="1">
      <alignment horizontal="center"/>
      <protection/>
    </xf>
    <xf numFmtId="0" fontId="5" fillId="0" borderId="0" xfId="57" applyFont="1" applyAlignment="1">
      <alignment/>
      <protection/>
    </xf>
    <xf numFmtId="0" fontId="15" fillId="0" borderId="0" xfId="0" applyFont="1" applyAlignment="1">
      <alignment horizontal="center" wrapText="1"/>
    </xf>
    <xf numFmtId="0" fontId="1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right" vertical="top" wrapText="1"/>
    </xf>
    <xf numFmtId="0" fontId="98" fillId="33" borderId="14" xfId="0" applyFont="1" applyFill="1" applyBorder="1" applyAlignment="1">
      <alignment horizontal="center" vertical="top" wrapText="1"/>
    </xf>
    <xf numFmtId="0" fontId="98" fillId="33" borderId="17" xfId="0" applyFont="1" applyFill="1" applyBorder="1" applyAlignment="1">
      <alignment horizontal="center" vertical="top" wrapText="1"/>
    </xf>
    <xf numFmtId="0" fontId="98" fillId="33" borderId="15" xfId="0" applyFont="1" applyFill="1" applyBorder="1" applyAlignment="1">
      <alignment horizontal="center" vertical="top" wrapText="1"/>
    </xf>
    <xf numFmtId="0" fontId="98" fillId="0" borderId="11" xfId="0" applyFont="1" applyBorder="1" applyAlignment="1">
      <alignment horizontal="center" vertical="top" wrapText="1"/>
    </xf>
    <xf numFmtId="0" fontId="16" fillId="33" borderId="16" xfId="0" applyFont="1" applyFill="1" applyBorder="1" applyAlignment="1">
      <alignment horizontal="right"/>
    </xf>
    <xf numFmtId="0" fontId="9" fillId="0" borderId="16" xfId="0" applyFont="1" applyBorder="1" applyAlignment="1">
      <alignment horizontal="right"/>
    </xf>
    <xf numFmtId="0" fontId="2" fillId="33" borderId="11" xfId="0" applyFont="1" applyFill="1" applyBorder="1" applyAlignment="1">
      <alignment horizontal="center" vertical="top" wrapText="1"/>
    </xf>
    <xf numFmtId="0" fontId="44" fillId="0" borderId="16" xfId="0" applyFont="1" applyBorder="1" applyAlignment="1">
      <alignment horizontal="right"/>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6" fillId="0" borderId="0" xfId="59" applyFont="1" applyAlignment="1">
      <alignment horizontal="center"/>
      <protection/>
    </xf>
    <xf numFmtId="0" fontId="2" fillId="0" borderId="11" xfId="0" applyFont="1" applyBorder="1" applyAlignment="1">
      <alignment horizontal="center" vertical="center" wrapText="1"/>
    </xf>
    <xf numFmtId="0" fontId="2" fillId="0" borderId="11" xfId="59" applyFont="1" applyBorder="1" applyAlignment="1">
      <alignment horizontal="center" vertical="center" wrapText="1"/>
      <protection/>
    </xf>
    <xf numFmtId="0" fontId="2" fillId="0" borderId="11" xfId="59" applyFont="1" applyBorder="1" applyAlignment="1">
      <alignment horizontal="center" vertical="top" wrapText="1"/>
      <protection/>
    </xf>
    <xf numFmtId="0" fontId="0" fillId="0" borderId="11" xfId="0" applyBorder="1" applyAlignment="1">
      <alignment horizontal="center" vertical="top" wrapText="1"/>
    </xf>
    <xf numFmtId="0" fontId="7" fillId="0" borderId="0" xfId="59" applyFont="1" applyAlignment="1">
      <alignment horizontal="center"/>
      <protection/>
    </xf>
    <xf numFmtId="0" fontId="2" fillId="0" borderId="14" xfId="59" applyFont="1" applyBorder="1" applyAlignment="1">
      <alignment horizontal="center" vertical="top"/>
      <protection/>
    </xf>
    <xf numFmtId="0" fontId="2" fillId="0" borderId="17" xfId="59" applyFont="1" applyBorder="1" applyAlignment="1">
      <alignment horizontal="center" vertical="top"/>
      <protection/>
    </xf>
    <xf numFmtId="0" fontId="2" fillId="0" borderId="11" xfId="59" applyFont="1" applyBorder="1" applyAlignment="1">
      <alignment horizontal="center" vertical="top"/>
      <protection/>
    </xf>
    <xf numFmtId="0" fontId="2" fillId="0" borderId="10" xfId="59" applyFont="1" applyBorder="1" applyAlignment="1">
      <alignment horizontal="center" vertical="top" wrapText="1"/>
      <protection/>
    </xf>
    <xf numFmtId="0" fontId="2" fillId="0" borderId="12" xfId="59" applyFont="1" applyBorder="1" applyAlignment="1">
      <alignment horizontal="center" vertical="top" wrapText="1"/>
      <protection/>
    </xf>
    <xf numFmtId="0" fontId="6" fillId="0" borderId="14" xfId="59" applyFont="1" applyBorder="1" applyAlignment="1">
      <alignment horizontal="center" vertical="top"/>
      <protection/>
    </xf>
    <xf numFmtId="0" fontId="6" fillId="0" borderId="17" xfId="59" applyFont="1" applyBorder="1" applyAlignment="1">
      <alignment horizontal="center" vertical="top"/>
      <protection/>
    </xf>
    <xf numFmtId="0" fontId="6" fillId="0" borderId="26" xfId="59" applyFont="1" applyBorder="1" applyAlignment="1">
      <alignment horizontal="center" vertical="top"/>
      <protection/>
    </xf>
    <xf numFmtId="0" fontId="4" fillId="0" borderId="0" xfId="59" applyFont="1" applyAlignment="1">
      <alignment horizontal="center"/>
      <protection/>
    </xf>
    <xf numFmtId="0" fontId="0" fillId="0" borderId="0" xfId="0" applyAlignment="1">
      <alignment horizontal="left"/>
    </xf>
    <xf numFmtId="0" fontId="0" fillId="0" borderId="0" xfId="59" applyAlignment="1">
      <alignment horizontal="left"/>
      <protection/>
    </xf>
    <xf numFmtId="0" fontId="2" fillId="0" borderId="14" xfId="59" applyFont="1" applyBorder="1" applyAlignment="1">
      <alignment horizontal="center" vertical="top" wrapText="1"/>
      <protection/>
    </xf>
    <xf numFmtId="0" fontId="2" fillId="0" borderId="17" xfId="59" applyFont="1" applyBorder="1" applyAlignment="1">
      <alignment horizontal="center" vertical="top" wrapText="1"/>
      <protection/>
    </xf>
    <xf numFmtId="0" fontId="2" fillId="0" borderId="15" xfId="59" applyFont="1" applyBorder="1" applyAlignment="1">
      <alignment horizontal="center" vertical="top" wrapText="1"/>
      <protection/>
    </xf>
    <xf numFmtId="0" fontId="34" fillId="0" borderId="11" xfId="0" applyFont="1" applyBorder="1" applyAlignment="1">
      <alignment horizontal="center" vertical="center" wrapText="1"/>
    </xf>
    <xf numFmtId="0" fontId="31" fillId="0" borderId="0" xfId="0" applyFont="1" applyAlignment="1">
      <alignment horizontal="right"/>
    </xf>
    <xf numFmtId="0" fontId="34" fillId="0" borderId="0" xfId="0" applyFont="1" applyAlignment="1">
      <alignment horizontal="center" wrapText="1"/>
    </xf>
    <xf numFmtId="0" fontId="2" fillId="0" borderId="0" xfId="57" applyFont="1" applyAlignment="1">
      <alignment horizontal="center"/>
      <protection/>
    </xf>
    <xf numFmtId="0" fontId="2" fillId="33" borderId="11" xfId="57" applyFont="1" applyFill="1" applyBorder="1" applyAlignment="1" quotePrefix="1">
      <alignment horizontal="center" vertical="center" wrapText="1"/>
      <protection/>
    </xf>
    <xf numFmtId="0" fontId="14" fillId="0" borderId="0" xfId="57" applyFont="1" applyAlignment="1">
      <alignment horizontal="center"/>
      <protection/>
    </xf>
    <xf numFmtId="0" fontId="34" fillId="0" borderId="18" xfId="0" applyFont="1" applyBorder="1" applyAlignment="1">
      <alignment horizontal="center" vertical="top" wrapText="1"/>
    </xf>
    <xf numFmtId="0" fontId="16" fillId="0" borderId="0" xfId="57" applyFont="1" applyAlignment="1">
      <alignment horizontal="right"/>
      <protection/>
    </xf>
    <xf numFmtId="0" fontId="2" fillId="33" borderId="11" xfId="57" applyFont="1" applyFill="1" applyBorder="1" applyAlignment="1">
      <alignment horizontal="center" vertical="center" wrapText="1"/>
      <protection/>
    </xf>
    <xf numFmtId="0" fontId="2" fillId="0" borderId="11" xfId="57" applyFont="1" applyBorder="1" applyAlignment="1">
      <alignment horizontal="left"/>
      <protection/>
    </xf>
    <xf numFmtId="0" fontId="103" fillId="0" borderId="21" xfId="0" applyFont="1" applyBorder="1" applyAlignment="1">
      <alignment horizontal="center" vertical="top" wrapText="1"/>
    </xf>
    <xf numFmtId="0" fontId="103" fillId="0" borderId="22" xfId="0" applyFont="1" applyBorder="1" applyAlignment="1">
      <alignment horizontal="center" vertical="top" wrapText="1"/>
    </xf>
    <xf numFmtId="0" fontId="103" fillId="0" borderId="23" xfId="0" applyFont="1" applyBorder="1" applyAlignment="1">
      <alignment horizontal="center" vertical="top" wrapText="1"/>
    </xf>
    <xf numFmtId="0" fontId="103" fillId="0" borderId="20" xfId="0" applyFont="1" applyBorder="1" applyAlignment="1">
      <alignment horizontal="center" vertical="top" wrapText="1"/>
    </xf>
    <xf numFmtId="0" fontId="103" fillId="0" borderId="0" xfId="0" applyFont="1" applyBorder="1" applyAlignment="1">
      <alignment horizontal="center" vertical="top" wrapText="1"/>
    </xf>
    <xf numFmtId="0" fontId="103" fillId="0" borderId="25" xfId="0" applyFont="1" applyBorder="1" applyAlignment="1">
      <alignment horizontal="center" vertical="top" wrapText="1"/>
    </xf>
    <xf numFmtId="0" fontId="114" fillId="0" borderId="0" xfId="0" applyFont="1" applyBorder="1" applyAlignment="1">
      <alignment horizontal="left" vertical="center" wrapText="1"/>
    </xf>
    <xf numFmtId="0" fontId="102" fillId="0" borderId="0" xfId="0" applyFont="1" applyBorder="1" applyAlignment="1">
      <alignment horizontal="center" vertical="top"/>
    </xf>
    <xf numFmtId="0" fontId="2" fillId="0" borderId="16" xfId="0" applyFont="1" applyBorder="1" applyAlignment="1">
      <alignment horizontal="left"/>
    </xf>
    <xf numFmtId="0" fontId="106" fillId="0" borderId="0" xfId="0" applyFont="1" applyAlignment="1">
      <alignment horizontal="center" vertical="center"/>
    </xf>
    <xf numFmtId="0" fontId="106" fillId="0" borderId="0" xfId="0" applyFont="1" applyBorder="1" applyAlignment="1">
      <alignment horizontal="center" vertical="center"/>
    </xf>
    <xf numFmtId="0" fontId="41" fillId="0" borderId="0" xfId="0" applyFont="1" applyAlignment="1">
      <alignment horizontal="center" vertical="center" wrapText="1"/>
    </xf>
    <xf numFmtId="0" fontId="14" fillId="0" borderId="11" xfId="0" applyFont="1" applyBorder="1" applyAlignment="1">
      <alignment horizontal="center" vertical="top" wrapText="1"/>
    </xf>
    <xf numFmtId="0" fontId="14" fillId="0" borderId="18"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4" fillId="0" borderId="11" xfId="0" applyFont="1" applyBorder="1" applyAlignment="1">
      <alignment horizontal="center" vertical="top"/>
    </xf>
    <xf numFmtId="0" fontId="14" fillId="0" borderId="1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2" fillId="33" borderId="14"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0" xfId="0" applyFont="1" applyFill="1" applyAlignment="1">
      <alignment horizontal="left"/>
    </xf>
    <xf numFmtId="0" fontId="2" fillId="33" borderId="21"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33" borderId="11" xfId="0" applyFont="1" applyFill="1" applyBorder="1" applyAlignment="1">
      <alignment horizontal="center" wrapText="1"/>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2" fillId="33" borderId="0" xfId="0" applyFont="1" applyFill="1" applyBorder="1" applyAlignment="1">
      <alignment horizontal="right"/>
    </xf>
    <xf numFmtId="0" fontId="2" fillId="33" borderId="1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7" fillId="33" borderId="0" xfId="0" applyFont="1" applyFill="1" applyAlignment="1">
      <alignment horizontal="center"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1" fillId="0" borderId="10" xfId="57" applyFont="1" applyBorder="1" applyAlignment="1">
      <alignment horizontal="center" vertical="top" wrapText="1"/>
      <protection/>
    </xf>
    <xf numFmtId="0" fontId="21" fillId="0" borderId="12" xfId="57" applyFont="1" applyBorder="1" applyAlignment="1">
      <alignment horizontal="center" vertical="top" wrapText="1"/>
      <protection/>
    </xf>
    <xf numFmtId="0" fontId="21" fillId="0" borderId="14" xfId="57" applyFont="1" applyBorder="1" applyAlignment="1">
      <alignment horizontal="center" vertical="top" wrapText="1"/>
      <protection/>
    </xf>
    <xf numFmtId="0" fontId="21" fillId="0" borderId="17" xfId="57" applyFont="1" applyBorder="1" applyAlignment="1">
      <alignment horizontal="center" vertical="top" wrapText="1"/>
      <protection/>
    </xf>
    <xf numFmtId="0" fontId="21" fillId="0" borderId="23" xfId="57" applyFont="1" applyBorder="1" applyAlignment="1">
      <alignment horizontal="center" vertical="top" wrapText="1"/>
      <protection/>
    </xf>
    <xf numFmtId="0" fontId="21" fillId="0" borderId="11" xfId="57" applyFont="1" applyBorder="1" applyAlignment="1">
      <alignment horizontal="center" vertical="top" wrapText="1"/>
      <protection/>
    </xf>
    <xf numFmtId="0" fontId="21" fillId="0" borderId="15" xfId="57" applyFont="1" applyBorder="1" applyAlignment="1">
      <alignment horizontal="center" vertical="top" wrapText="1"/>
      <protection/>
    </xf>
    <xf numFmtId="0" fontId="42" fillId="0" borderId="0" xfId="57" applyFont="1" applyAlignment="1">
      <alignment horizontal="center"/>
      <protection/>
    </xf>
    <xf numFmtId="0" fontId="28" fillId="0" borderId="0" xfId="57" applyFont="1" applyAlignment="1">
      <alignment horizontal="center"/>
      <protection/>
    </xf>
    <xf numFmtId="0" fontId="17" fillId="0" borderId="11" xfId="57" applyFont="1" applyBorder="1" applyAlignment="1">
      <alignment horizontal="center" vertical="top" wrapText="1"/>
      <protection/>
    </xf>
    <xf numFmtId="0" fontId="20" fillId="0" borderId="11" xfId="57" applyFont="1" applyBorder="1" applyAlignment="1">
      <alignment horizontal="center" vertical="top" wrapText="1"/>
      <protection/>
    </xf>
    <xf numFmtId="0" fontId="6" fillId="0" borderId="11" xfId="0" applyFont="1" applyBorder="1" applyAlignment="1">
      <alignment horizontal="center" vertical="center" wrapText="1"/>
    </xf>
    <xf numFmtId="0" fontId="20" fillId="0" borderId="11"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0" fillId="0" borderId="12" xfId="57" applyFont="1" applyBorder="1" applyAlignment="1">
      <alignment horizontal="center" vertical="center" wrapText="1"/>
      <protection/>
    </xf>
    <xf numFmtId="0" fontId="19" fillId="0" borderId="14" xfId="57" applyFont="1" applyBorder="1" applyAlignment="1">
      <alignment horizontal="center" vertical="top" wrapText="1"/>
      <protection/>
    </xf>
    <xf numFmtId="0" fontId="19" fillId="0" borderId="17" xfId="57" applyFont="1" applyBorder="1" applyAlignment="1">
      <alignment horizontal="center" vertical="top" wrapText="1"/>
      <protection/>
    </xf>
    <xf numFmtId="0" fontId="19" fillId="0" borderId="15" xfId="57" applyFont="1" applyBorder="1" applyAlignment="1">
      <alignment horizontal="center" vertical="top" wrapText="1"/>
      <protection/>
    </xf>
    <xf numFmtId="0" fontId="19" fillId="0" borderId="10" xfId="57" applyFont="1" applyBorder="1" applyAlignment="1">
      <alignment horizontal="center" vertical="top" wrapText="1"/>
      <protection/>
    </xf>
    <xf numFmtId="0" fontId="19" fillId="0" borderId="12" xfId="57" applyFont="1" applyBorder="1" applyAlignment="1">
      <alignment horizontal="center" vertical="top" wrapText="1"/>
      <protection/>
    </xf>
    <xf numFmtId="0" fontId="17" fillId="0" borderId="14" xfId="57" applyFont="1" applyBorder="1" applyAlignment="1">
      <alignment horizontal="center" vertical="top" wrapText="1"/>
      <protection/>
    </xf>
    <xf numFmtId="0" fontId="17" fillId="0" borderId="17" xfId="57" applyFont="1" applyBorder="1" applyAlignment="1">
      <alignment horizontal="center" vertical="top" wrapText="1"/>
      <protection/>
    </xf>
    <xf numFmtId="0" fontId="21" fillId="0" borderId="11" xfId="57" applyFont="1" applyBorder="1" applyAlignment="1">
      <alignment horizontal="center" vertical="center" wrapText="1"/>
      <protection/>
    </xf>
    <xf numFmtId="0" fontId="21" fillId="0" borderId="20" xfId="57" applyFont="1" applyBorder="1" applyAlignment="1">
      <alignment horizontal="center" vertical="top" wrapText="1"/>
      <protection/>
    </xf>
    <xf numFmtId="0" fontId="21" fillId="0" borderId="25" xfId="57" applyFont="1" applyBorder="1" applyAlignment="1">
      <alignment horizontal="center" vertical="top" wrapText="1"/>
      <protection/>
    </xf>
    <xf numFmtId="0" fontId="21" fillId="0" borderId="10" xfId="57" applyFont="1" applyBorder="1" applyAlignment="1">
      <alignment horizontal="center" vertical="center" wrapText="1"/>
      <protection/>
    </xf>
    <xf numFmtId="0" fontId="21" fillId="0" borderId="12" xfId="57" applyFont="1" applyBorder="1" applyAlignment="1">
      <alignment horizontal="center" vertical="center" wrapText="1"/>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57" applyFont="1" applyBorder="1" applyAlignment="1">
      <alignment horizontal="center" vertical="center"/>
      <protection/>
    </xf>
    <xf numFmtId="0" fontId="19" fillId="0" borderId="18" xfId="57" applyFont="1" applyBorder="1" applyAlignment="1">
      <alignment horizontal="center" vertical="center"/>
      <protection/>
    </xf>
    <xf numFmtId="0" fontId="19" fillId="0" borderId="12" xfId="57" applyFont="1" applyBorder="1" applyAlignment="1">
      <alignment horizontal="center" vertical="center"/>
      <protection/>
    </xf>
    <xf numFmtId="0" fontId="21" fillId="0" borderId="18" xfId="57" applyFont="1" applyBorder="1" applyAlignment="1">
      <alignment horizontal="center" vertical="center" wrapText="1"/>
      <protection/>
    </xf>
    <xf numFmtId="0" fontId="19" fillId="0" borderId="11" xfId="57" applyFont="1" applyBorder="1" applyAlignment="1">
      <alignment horizontal="center" vertical="center" wrapText="1"/>
      <protection/>
    </xf>
    <xf numFmtId="0" fontId="19" fillId="0" borderId="14" xfId="57" applyFont="1" applyBorder="1" applyAlignment="1">
      <alignment horizontal="center" wrapText="1"/>
      <protection/>
    </xf>
    <xf numFmtId="0" fontId="19" fillId="0" borderId="17" xfId="57" applyFont="1" applyBorder="1" applyAlignment="1">
      <alignment horizontal="center" wrapText="1"/>
      <protection/>
    </xf>
    <xf numFmtId="0" fontId="19" fillId="0" borderId="15" xfId="57" applyFont="1" applyBorder="1" applyAlignment="1">
      <alignment horizontal="center" wrapText="1"/>
      <protection/>
    </xf>
    <xf numFmtId="0" fontId="22" fillId="0" borderId="0" xfId="57" applyFont="1" applyAlignment="1">
      <alignment horizontal="center"/>
      <protection/>
    </xf>
    <xf numFmtId="0" fontId="21" fillId="0" borderId="21" xfId="57" applyFont="1" applyBorder="1" applyAlignment="1">
      <alignment horizontal="center" vertical="center" wrapText="1"/>
      <protection/>
    </xf>
    <xf numFmtId="0" fontId="21" fillId="0" borderId="23" xfId="57" applyFont="1" applyBorder="1" applyAlignment="1">
      <alignment horizontal="center" vertical="center" wrapText="1"/>
      <protection/>
    </xf>
    <xf numFmtId="0" fontId="16" fillId="0" borderId="14" xfId="60" applyFont="1" applyBorder="1" applyAlignment="1">
      <alignment horizontal="center" vertical="top"/>
      <protection/>
    </xf>
    <xf numFmtId="0" fontId="16" fillId="0" borderId="17" xfId="60" applyFont="1" applyBorder="1" applyAlignment="1">
      <alignment horizontal="center" vertical="top"/>
      <protection/>
    </xf>
    <xf numFmtId="0" fontId="16" fillId="0" borderId="15" xfId="60" applyFont="1" applyBorder="1" applyAlignment="1">
      <alignment horizontal="center" vertical="top"/>
      <protection/>
    </xf>
    <xf numFmtId="0" fontId="16" fillId="0" borderId="14" xfId="60" applyFont="1" applyBorder="1" applyAlignment="1">
      <alignment horizontal="center" vertical="top" wrapText="1"/>
      <protection/>
    </xf>
    <xf numFmtId="0" fontId="16" fillId="0" borderId="17" xfId="60" applyFont="1" applyBorder="1" applyAlignment="1">
      <alignment horizontal="center" vertical="top" wrapText="1"/>
      <protection/>
    </xf>
    <xf numFmtId="0" fontId="16" fillId="0" borderId="15" xfId="60" applyFont="1" applyBorder="1" applyAlignment="1">
      <alignment horizontal="center" vertical="top" wrapText="1"/>
      <protection/>
    </xf>
    <xf numFmtId="0" fontId="3" fillId="0" borderId="0" xfId="60" applyFont="1" applyAlignment="1">
      <alignment horizontal="right"/>
      <protection/>
    </xf>
    <xf numFmtId="0" fontId="4" fillId="0" borderId="0" xfId="60" applyFont="1" applyAlignment="1">
      <alignment horizontal="center"/>
      <protection/>
    </xf>
    <xf numFmtId="0" fontId="5" fillId="0" borderId="0" xfId="60" applyFont="1" applyAlignment="1">
      <alignment horizontal="center"/>
      <protection/>
    </xf>
    <xf numFmtId="0" fontId="2" fillId="0" borderId="0" xfId="60" applyFont="1" applyAlignment="1">
      <alignment horizontal="left"/>
      <protection/>
    </xf>
    <xf numFmtId="0" fontId="16" fillId="0" borderId="10" xfId="60" applyFont="1" applyBorder="1" applyAlignment="1">
      <alignment horizontal="center" vertical="top" wrapText="1"/>
      <protection/>
    </xf>
    <xf numFmtId="0" fontId="16" fillId="0" borderId="12" xfId="60" applyFont="1" applyBorder="1" applyAlignment="1">
      <alignment horizontal="center" vertical="top" wrapText="1"/>
      <protection/>
    </xf>
    <xf numFmtId="0" fontId="6" fillId="0" borderId="0" xfId="60" applyFont="1" applyAlignment="1">
      <alignment horizontal="center"/>
      <protection/>
    </xf>
    <xf numFmtId="0" fontId="16" fillId="0" borderId="21" xfId="60" applyFont="1" applyBorder="1" applyAlignment="1">
      <alignment horizontal="center" vertical="top" wrapText="1"/>
      <protection/>
    </xf>
    <xf numFmtId="0" fontId="16" fillId="0" borderId="22" xfId="60" applyFont="1" applyBorder="1" applyAlignment="1">
      <alignment horizontal="center" vertical="top" wrapText="1"/>
      <protection/>
    </xf>
    <xf numFmtId="0" fontId="16" fillId="0" borderId="23" xfId="60" applyFont="1" applyBorder="1" applyAlignment="1">
      <alignment horizontal="center" vertical="top" wrapText="1"/>
      <protection/>
    </xf>
    <xf numFmtId="0" fontId="16" fillId="0" borderId="19" xfId="60" applyFont="1" applyBorder="1" applyAlignment="1">
      <alignment horizontal="center" vertical="top" wrapText="1"/>
      <protection/>
    </xf>
    <xf numFmtId="0" fontId="16" fillId="0" borderId="16" xfId="60" applyFont="1" applyBorder="1" applyAlignment="1">
      <alignment horizontal="center" vertical="top" wrapText="1"/>
      <protection/>
    </xf>
    <xf numFmtId="0" fontId="16" fillId="0" borderId="24" xfId="60" applyFont="1" applyBorder="1" applyAlignment="1">
      <alignment horizontal="center" vertical="top" wrapText="1"/>
      <protection/>
    </xf>
    <xf numFmtId="0" fontId="16" fillId="0" borderId="16" xfId="60" applyFont="1" applyBorder="1" applyAlignment="1">
      <alignment horizontal="center"/>
      <protection/>
    </xf>
    <xf numFmtId="0" fontId="2" fillId="0" borderId="14" xfId="60" applyFont="1" applyBorder="1" applyAlignment="1">
      <alignment horizontal="center"/>
      <protection/>
    </xf>
    <xf numFmtId="0" fontId="2" fillId="0" borderId="15" xfId="60" applyFont="1" applyBorder="1" applyAlignment="1">
      <alignment horizontal="center"/>
      <protection/>
    </xf>
    <xf numFmtId="0" fontId="7" fillId="0" borderId="14" xfId="60" applyFont="1" applyBorder="1" applyAlignment="1">
      <alignment horizontal="center" vertical="top" wrapText="1"/>
      <protection/>
    </xf>
    <xf numFmtId="0" fontId="7" fillId="0" borderId="15" xfId="60" applyFont="1" applyBorder="1" applyAlignment="1">
      <alignment horizontal="center" vertical="top" wrapText="1"/>
      <protection/>
    </xf>
    <xf numFmtId="0" fontId="2" fillId="0" borderId="11" xfId="59" applyFont="1" applyBorder="1" applyAlignment="1">
      <alignment horizontal="center" vertical="center"/>
      <protection/>
    </xf>
    <xf numFmtId="0" fontId="2" fillId="0" borderId="0" xfId="59" applyFont="1" applyAlignment="1">
      <alignment horizontal="center"/>
      <protection/>
    </xf>
    <xf numFmtId="0" fontId="11" fillId="0" borderId="0" xfId="59" applyFont="1" applyAlignment="1">
      <alignment horizontal="center"/>
      <protection/>
    </xf>
    <xf numFmtId="0" fontId="2" fillId="0" borderId="0" xfId="59" applyFont="1" applyAlignment="1">
      <alignment horizontal="left"/>
      <protection/>
    </xf>
    <xf numFmtId="0" fontId="5" fillId="0" borderId="0" xfId="59" applyFont="1" applyAlignment="1">
      <alignment horizontal="center" wrapText="1"/>
      <protection/>
    </xf>
    <xf numFmtId="0" fontId="16" fillId="0" borderId="16" xfId="59"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142875</xdr:rowOff>
    </xdr:from>
    <xdr:ext cx="9258300" cy="4552950"/>
    <xdr:sp>
      <xdr:nvSpPr>
        <xdr:cNvPr id="1" name="Rectangle 1"/>
        <xdr:cNvSpPr>
          <a:spLocks/>
        </xdr:cNvSpPr>
      </xdr:nvSpPr>
      <xdr:spPr>
        <a:xfrm>
          <a:off x="85725" y="466725"/>
          <a:ext cx="9258300" cy="4552950"/>
        </a:xfrm>
        <a:prstGeom prst="rect">
          <a:avLst/>
        </a:prstGeom>
        <a:noFill/>
        <a:ln w="9525" cmpd="sng">
          <a:noFill/>
        </a:ln>
      </xdr:spPr>
      <xdr:txBody>
        <a:bodyPr vertOverflow="clip" wrap="square" lIns="91440" tIns="45720" rIns="91440" bIns="45720"/>
        <a:p>
          <a:pPr algn="ctr">
            <a:defRPr/>
          </a:pPr>
          <a:r>
            <a:rPr lang="en-US" cap="none" sz="5400" b="1" i="0" u="none" baseline="0"/>
            <a:t>Annual Work Plan &amp; Budget
</a:t>
          </a:r>
          <a:r>
            <a:rPr lang="en-US" cap="none" sz="5400" b="1" i="0" u="none" baseline="0"/>
            <a:t>2019-20
</a:t>
          </a:r>
          <a:r>
            <a:rPr lang="en-US" cap="none" sz="5400" b="1" i="0" u="none" baseline="0"/>
            <a:t>
</a:t>
          </a:r>
          <a:r>
            <a:rPr lang="en-US" cap="none" sz="4400" b="1" i="0" u="none" baseline="0"/>
            <a:t>State-BIHAR</a:t>
          </a:r>
          <a:r>
            <a:rPr lang="en-US" cap="none" sz="44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47625</xdr:rowOff>
    </xdr:from>
    <xdr:ext cx="5591175" cy="2638425"/>
    <xdr:sp>
      <xdr:nvSpPr>
        <xdr:cNvPr id="1" name="Rectangle 1"/>
        <xdr:cNvSpPr>
          <a:spLocks/>
        </xdr:cNvSpPr>
      </xdr:nvSpPr>
      <xdr:spPr>
        <a:xfrm>
          <a:off x="0" y="533400"/>
          <a:ext cx="5591175" cy="2638425"/>
        </a:xfrm>
        <a:prstGeom prst="rect">
          <a:avLst/>
        </a:prstGeom>
        <a:noFill/>
        <a:ln w="9525" cmpd="sng">
          <a:noFill/>
        </a:ln>
      </xdr:spPr>
      <xdr:txBody>
        <a:bodyPr vertOverflow="clip" wrap="square" lIns="91440" tIns="45720" rIns="91440" bIns="45720"/>
        <a:p>
          <a:pPr algn="ctr">
            <a:defRPr/>
          </a:pPr>
          <a:r>
            <a:rPr lang="en-US" cap="none" sz="5400" b="1" i="0" u="none" baseline="0"/>
            <a:t>Performance during 
</a:t>
          </a:r>
          <a:r>
            <a:rPr lang="en-US" cap="none" sz="5400" b="1" i="0" u="none" baseline="0"/>
            <a:t>2018-19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0:A130"/>
  <sheetViews>
    <sheetView zoomScaleSheetLayoutView="90" zoomScalePageLayoutView="0" workbookViewId="0" topLeftCell="A1">
      <selection activeCell="Q17" sqref="Q17"/>
    </sheetView>
  </sheetViews>
  <sheetFormatPr defaultColWidth="9.140625" defaultRowHeight="12.75"/>
  <cols>
    <col min="15" max="15" width="12.421875" style="0" customWidth="1"/>
  </cols>
  <sheetData>
    <row r="130" ht="12.75">
      <c r="A130" t="s">
        <v>809</v>
      </c>
    </row>
  </sheetData>
  <sheetProtection/>
  <printOptions horizontalCentered="1"/>
  <pageMargins left="0.51" right="0.49" top="0.236220472440945" bottom="0" header="0.31496062992126" footer="0.31496062992126"/>
  <pageSetup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61"/>
  <sheetViews>
    <sheetView zoomScaleSheetLayoutView="80" zoomScalePageLayoutView="0" workbookViewId="0" topLeftCell="A38">
      <selection activeCell="K58" sqref="K58:O61"/>
    </sheetView>
  </sheetViews>
  <sheetFormatPr defaultColWidth="9.140625" defaultRowHeight="12.75"/>
  <cols>
    <col min="2" max="2" width="14.7109375" style="0" customWidth="1"/>
    <col min="3" max="3" width="11.28125" style="0" customWidth="1"/>
    <col min="5" max="5" width="9.57421875" style="0" customWidth="1"/>
    <col min="6" max="6" width="9.8515625" style="0" customWidth="1"/>
    <col min="7" max="7" width="8.8515625" style="0" customWidth="1"/>
    <col min="8" max="8" width="10.57421875" style="0" customWidth="1"/>
    <col min="9" max="9" width="9.8515625" style="0" customWidth="1"/>
    <col min="11" max="11" width="11.8515625" style="0" customWidth="1"/>
    <col min="12" max="12" width="9.421875" style="0" customWidth="1"/>
    <col min="13" max="13" width="12.00390625" style="0" customWidth="1"/>
    <col min="14" max="14" width="15.8515625" style="0" customWidth="1"/>
  </cols>
  <sheetData>
    <row r="1" spans="4:13" ht="12.75" customHeight="1">
      <c r="D1" s="575"/>
      <c r="E1" s="575"/>
      <c r="F1" s="575"/>
      <c r="G1" s="575"/>
      <c r="H1" s="575"/>
      <c r="I1" s="575"/>
      <c r="J1" s="575"/>
      <c r="M1" s="100" t="s">
        <v>243</v>
      </c>
    </row>
    <row r="2" spans="1:14" ht="15">
      <c r="A2" s="637" t="s">
        <v>0</v>
      </c>
      <c r="B2" s="637"/>
      <c r="C2" s="637"/>
      <c r="D2" s="637"/>
      <c r="E2" s="637"/>
      <c r="F2" s="637"/>
      <c r="G2" s="637"/>
      <c r="H2" s="637"/>
      <c r="I2" s="637"/>
      <c r="J2" s="637"/>
      <c r="K2" s="637"/>
      <c r="L2" s="637"/>
      <c r="M2" s="637"/>
      <c r="N2" s="637"/>
    </row>
    <row r="3" spans="1:14" ht="20.25">
      <c r="A3" s="573" t="s">
        <v>693</v>
      </c>
      <c r="B3" s="573"/>
      <c r="C3" s="573"/>
      <c r="D3" s="573"/>
      <c r="E3" s="573"/>
      <c r="F3" s="573"/>
      <c r="G3" s="573"/>
      <c r="H3" s="573"/>
      <c r="I3" s="573"/>
      <c r="J3" s="573"/>
      <c r="K3" s="573"/>
      <c r="L3" s="573"/>
      <c r="M3" s="573"/>
      <c r="N3" s="573"/>
    </row>
    <row r="4" ht="11.25" customHeight="1"/>
    <row r="5" spans="1:14" ht="15.75">
      <c r="A5" s="574" t="s">
        <v>737</v>
      </c>
      <c r="B5" s="574"/>
      <c r="C5" s="574"/>
      <c r="D5" s="574"/>
      <c r="E5" s="574"/>
      <c r="F5" s="574"/>
      <c r="G5" s="574"/>
      <c r="H5" s="574"/>
      <c r="I5" s="574"/>
      <c r="J5" s="574"/>
      <c r="K5" s="574"/>
      <c r="L5" s="574"/>
      <c r="M5" s="574"/>
      <c r="N5" s="574"/>
    </row>
    <row r="7" spans="1:15" ht="12.75">
      <c r="A7" s="566" t="s">
        <v>876</v>
      </c>
      <c r="B7" s="566"/>
      <c r="L7" s="633" t="s">
        <v>772</v>
      </c>
      <c r="M7" s="633"/>
      <c r="N7" s="633"/>
      <c r="O7" s="109"/>
    </row>
    <row r="8" spans="1:14" ht="15.75" customHeight="1">
      <c r="A8" s="634" t="s">
        <v>2</v>
      </c>
      <c r="B8" s="634" t="s">
        <v>3</v>
      </c>
      <c r="C8" s="545" t="s">
        <v>4</v>
      </c>
      <c r="D8" s="545"/>
      <c r="E8" s="545"/>
      <c r="F8" s="543"/>
      <c r="G8" s="543"/>
      <c r="H8" s="545" t="s">
        <v>95</v>
      </c>
      <c r="I8" s="545"/>
      <c r="J8" s="545"/>
      <c r="K8" s="545"/>
      <c r="L8" s="545"/>
      <c r="M8" s="634" t="s">
        <v>125</v>
      </c>
      <c r="N8" s="550" t="s">
        <v>126</v>
      </c>
    </row>
    <row r="9" spans="1:18" ht="51">
      <c r="A9" s="635"/>
      <c r="B9" s="635"/>
      <c r="C9" s="5" t="s">
        <v>5</v>
      </c>
      <c r="D9" s="5" t="s">
        <v>6</v>
      </c>
      <c r="E9" s="5" t="s">
        <v>349</v>
      </c>
      <c r="F9" s="5" t="s">
        <v>93</v>
      </c>
      <c r="G9" s="5" t="s">
        <v>108</v>
      </c>
      <c r="H9" s="5" t="s">
        <v>5</v>
      </c>
      <c r="I9" s="5" t="s">
        <v>6</v>
      </c>
      <c r="J9" s="5" t="s">
        <v>349</v>
      </c>
      <c r="K9" s="7" t="s">
        <v>93</v>
      </c>
      <c r="L9" s="7" t="s">
        <v>109</v>
      </c>
      <c r="M9" s="635"/>
      <c r="N9" s="550"/>
      <c r="R9" s="13"/>
    </row>
    <row r="10" spans="1:14" s="15" customFormat="1" ht="12.75">
      <c r="A10" s="5">
        <v>1</v>
      </c>
      <c r="B10" s="5">
        <v>2</v>
      </c>
      <c r="C10" s="5">
        <v>3</v>
      </c>
      <c r="D10" s="5">
        <v>4</v>
      </c>
      <c r="E10" s="5">
        <v>5</v>
      </c>
      <c r="F10" s="5">
        <v>6</v>
      </c>
      <c r="G10" s="5">
        <v>7</v>
      </c>
      <c r="H10" s="5">
        <v>8</v>
      </c>
      <c r="I10" s="5">
        <v>9</v>
      </c>
      <c r="J10" s="5">
        <v>10</v>
      </c>
      <c r="K10" s="343">
        <v>11</v>
      </c>
      <c r="L10" s="108">
        <v>12</v>
      </c>
      <c r="M10" s="108">
        <v>13</v>
      </c>
      <c r="N10" s="343">
        <v>14</v>
      </c>
    </row>
    <row r="11" spans="1:14" s="15" customFormat="1" ht="15" customHeight="1">
      <c r="A11" s="5">
        <v>1</v>
      </c>
      <c r="B11" s="156" t="s">
        <v>878</v>
      </c>
      <c r="C11" s="336">
        <v>24</v>
      </c>
      <c r="D11" s="336">
        <v>0</v>
      </c>
      <c r="E11" s="336">
        <v>0</v>
      </c>
      <c r="F11" s="336">
        <v>0</v>
      </c>
      <c r="G11" s="336">
        <f>SUM(C11:F11)</f>
        <v>24</v>
      </c>
      <c r="H11" s="336">
        <v>20</v>
      </c>
      <c r="I11" s="336">
        <v>0</v>
      </c>
      <c r="J11" s="336">
        <v>0</v>
      </c>
      <c r="K11" s="338">
        <v>0</v>
      </c>
      <c r="L11" s="344">
        <f>SUM(H11:K11)</f>
        <v>20</v>
      </c>
      <c r="M11" s="344">
        <f>G11-L11</f>
        <v>4</v>
      </c>
      <c r="N11" s="342" t="s">
        <v>928</v>
      </c>
    </row>
    <row r="12" spans="1:14" s="15" customFormat="1" ht="15" customHeight="1">
      <c r="A12" s="5">
        <v>2</v>
      </c>
      <c r="B12" s="156" t="s">
        <v>879</v>
      </c>
      <c r="C12" s="336">
        <v>9</v>
      </c>
      <c r="D12" s="336">
        <v>0</v>
      </c>
      <c r="E12" s="336">
        <v>0</v>
      </c>
      <c r="F12" s="336">
        <v>0</v>
      </c>
      <c r="G12" s="336">
        <f aca="true" t="shared" si="0" ref="G12:G48">SUM(C12:F12)</f>
        <v>9</v>
      </c>
      <c r="H12" s="336">
        <v>9</v>
      </c>
      <c r="I12" s="336">
        <v>0</v>
      </c>
      <c r="J12" s="336">
        <v>0</v>
      </c>
      <c r="K12" s="338">
        <v>0</v>
      </c>
      <c r="L12" s="344">
        <f aca="true" t="shared" si="1" ref="L12:L48">SUM(H12:K12)</f>
        <v>9</v>
      </c>
      <c r="M12" s="344">
        <f aca="true" t="shared" si="2" ref="M12:M49">G12-L12</f>
        <v>0</v>
      </c>
      <c r="N12" s="342"/>
    </row>
    <row r="13" spans="1:14" s="15" customFormat="1" ht="15" customHeight="1">
      <c r="A13" s="5">
        <v>3</v>
      </c>
      <c r="B13" s="156" t="s">
        <v>880</v>
      </c>
      <c r="C13" s="336">
        <v>8</v>
      </c>
      <c r="D13" s="336">
        <v>1</v>
      </c>
      <c r="E13" s="336">
        <v>0</v>
      </c>
      <c r="F13" s="336">
        <v>0</v>
      </c>
      <c r="G13" s="336">
        <f t="shared" si="0"/>
        <v>9</v>
      </c>
      <c r="H13" s="336">
        <v>0</v>
      </c>
      <c r="I13" s="336">
        <v>1</v>
      </c>
      <c r="J13" s="336">
        <v>0</v>
      </c>
      <c r="K13" s="338">
        <v>0</v>
      </c>
      <c r="L13" s="344">
        <f t="shared" si="1"/>
        <v>1</v>
      </c>
      <c r="M13" s="344">
        <f t="shared" si="2"/>
        <v>8</v>
      </c>
      <c r="N13" s="342" t="s">
        <v>928</v>
      </c>
    </row>
    <row r="14" spans="1:14" s="15" customFormat="1" ht="15" customHeight="1">
      <c r="A14" s="5">
        <v>4</v>
      </c>
      <c r="B14" s="156" t="s">
        <v>881</v>
      </c>
      <c r="C14" s="336">
        <v>14</v>
      </c>
      <c r="D14" s="336">
        <v>9</v>
      </c>
      <c r="E14" s="336">
        <v>0</v>
      </c>
      <c r="F14" s="336">
        <v>0</v>
      </c>
      <c r="G14" s="336">
        <f t="shared" si="0"/>
        <v>23</v>
      </c>
      <c r="H14" s="336">
        <v>15</v>
      </c>
      <c r="I14" s="336">
        <v>8</v>
      </c>
      <c r="J14" s="336">
        <v>0</v>
      </c>
      <c r="K14" s="338">
        <v>0</v>
      </c>
      <c r="L14" s="344">
        <f t="shared" si="1"/>
        <v>23</v>
      </c>
      <c r="M14" s="344">
        <f t="shared" si="2"/>
        <v>0</v>
      </c>
      <c r="N14" s="342"/>
    </row>
    <row r="15" spans="1:14" s="15" customFormat="1" ht="15" customHeight="1">
      <c r="A15" s="5">
        <v>5</v>
      </c>
      <c r="B15" s="156" t="s">
        <v>882</v>
      </c>
      <c r="C15" s="336">
        <v>12</v>
      </c>
      <c r="D15" s="336">
        <v>1</v>
      </c>
      <c r="E15" s="336">
        <v>0</v>
      </c>
      <c r="F15" s="336">
        <v>0</v>
      </c>
      <c r="G15" s="336">
        <f t="shared" si="0"/>
        <v>13</v>
      </c>
      <c r="H15" s="336">
        <v>12</v>
      </c>
      <c r="I15" s="336">
        <v>1</v>
      </c>
      <c r="J15" s="336">
        <v>0</v>
      </c>
      <c r="K15" s="338">
        <v>0</v>
      </c>
      <c r="L15" s="344">
        <f t="shared" si="1"/>
        <v>13</v>
      </c>
      <c r="M15" s="344">
        <f t="shared" si="2"/>
        <v>0</v>
      </c>
      <c r="N15" s="342"/>
    </row>
    <row r="16" spans="1:14" s="15" customFormat="1" ht="15" customHeight="1">
      <c r="A16" s="5">
        <v>6</v>
      </c>
      <c r="B16" s="156" t="s">
        <v>883</v>
      </c>
      <c r="C16" s="336">
        <v>8</v>
      </c>
      <c r="D16" s="336">
        <v>0</v>
      </c>
      <c r="E16" s="336">
        <v>0</v>
      </c>
      <c r="F16" s="336">
        <v>0</v>
      </c>
      <c r="G16" s="336">
        <f t="shared" si="0"/>
        <v>8</v>
      </c>
      <c r="H16" s="336">
        <v>8</v>
      </c>
      <c r="I16" s="336">
        <v>0</v>
      </c>
      <c r="J16" s="336">
        <v>0</v>
      </c>
      <c r="K16" s="338">
        <v>0</v>
      </c>
      <c r="L16" s="344">
        <f t="shared" si="1"/>
        <v>8</v>
      </c>
      <c r="M16" s="344">
        <f t="shared" si="2"/>
        <v>0</v>
      </c>
      <c r="N16" s="342"/>
    </row>
    <row r="17" spans="1:14" s="15" customFormat="1" ht="15" customHeight="1">
      <c r="A17" s="5">
        <v>7</v>
      </c>
      <c r="B17" s="156" t="s">
        <v>884</v>
      </c>
      <c r="C17" s="336">
        <v>14</v>
      </c>
      <c r="D17" s="336">
        <v>0</v>
      </c>
      <c r="E17" s="336">
        <v>0</v>
      </c>
      <c r="F17" s="336">
        <v>0</v>
      </c>
      <c r="G17" s="336">
        <f t="shared" si="0"/>
        <v>14</v>
      </c>
      <c r="H17" s="336">
        <v>13</v>
      </c>
      <c r="I17" s="336">
        <v>0</v>
      </c>
      <c r="J17" s="336">
        <v>0</v>
      </c>
      <c r="K17" s="338">
        <v>0</v>
      </c>
      <c r="L17" s="344">
        <f t="shared" si="1"/>
        <v>13</v>
      </c>
      <c r="M17" s="344">
        <f t="shared" si="2"/>
        <v>1</v>
      </c>
      <c r="N17" s="342" t="s">
        <v>928</v>
      </c>
    </row>
    <row r="18" spans="1:14" s="15" customFormat="1" ht="15" customHeight="1">
      <c r="A18" s="5">
        <v>8</v>
      </c>
      <c r="B18" s="156" t="s">
        <v>885</v>
      </c>
      <c r="C18" s="336">
        <v>7</v>
      </c>
      <c r="D18" s="336">
        <v>0</v>
      </c>
      <c r="E18" s="336">
        <v>0</v>
      </c>
      <c r="F18" s="336">
        <v>0</v>
      </c>
      <c r="G18" s="336">
        <f t="shared" si="0"/>
        <v>7</v>
      </c>
      <c r="H18" s="336">
        <v>7</v>
      </c>
      <c r="I18" s="336">
        <v>0</v>
      </c>
      <c r="J18" s="336">
        <v>0</v>
      </c>
      <c r="K18" s="338">
        <v>0</v>
      </c>
      <c r="L18" s="344">
        <f t="shared" si="1"/>
        <v>7</v>
      </c>
      <c r="M18" s="344">
        <f t="shared" si="2"/>
        <v>0</v>
      </c>
      <c r="N18" s="342"/>
    </row>
    <row r="19" spans="1:14" s="15" customFormat="1" ht="15" customHeight="1">
      <c r="A19" s="5">
        <v>9</v>
      </c>
      <c r="B19" s="156" t="s">
        <v>886</v>
      </c>
      <c r="C19" s="336">
        <v>4</v>
      </c>
      <c r="D19" s="336">
        <v>0</v>
      </c>
      <c r="E19" s="336">
        <v>0</v>
      </c>
      <c r="F19" s="336">
        <v>0</v>
      </c>
      <c r="G19" s="336">
        <f t="shared" si="0"/>
        <v>4</v>
      </c>
      <c r="H19" s="336">
        <v>4</v>
      </c>
      <c r="I19" s="336">
        <v>0</v>
      </c>
      <c r="J19" s="336">
        <v>0</v>
      </c>
      <c r="K19" s="338">
        <v>0</v>
      </c>
      <c r="L19" s="344">
        <f t="shared" si="1"/>
        <v>4</v>
      </c>
      <c r="M19" s="344">
        <f t="shared" si="2"/>
        <v>0</v>
      </c>
      <c r="N19" s="342"/>
    </row>
    <row r="20" spans="1:14" s="15" customFormat="1" ht="15" customHeight="1">
      <c r="A20" s="5">
        <v>10</v>
      </c>
      <c r="B20" s="156" t="s">
        <v>887</v>
      </c>
      <c r="C20" s="336">
        <v>3</v>
      </c>
      <c r="D20" s="336">
        <v>0</v>
      </c>
      <c r="E20" s="336">
        <v>0</v>
      </c>
      <c r="F20" s="336">
        <v>0</v>
      </c>
      <c r="G20" s="336">
        <f t="shared" si="0"/>
        <v>3</v>
      </c>
      <c r="H20" s="336">
        <v>3</v>
      </c>
      <c r="I20" s="336">
        <v>0</v>
      </c>
      <c r="J20" s="336">
        <v>0</v>
      </c>
      <c r="K20" s="338">
        <v>0</v>
      </c>
      <c r="L20" s="344">
        <f t="shared" si="1"/>
        <v>3</v>
      </c>
      <c r="M20" s="344">
        <f t="shared" si="2"/>
        <v>0</v>
      </c>
      <c r="N20" s="342"/>
    </row>
    <row r="21" spans="1:14" s="15" customFormat="1" ht="15" customHeight="1">
      <c r="A21" s="5">
        <v>11</v>
      </c>
      <c r="B21" s="156" t="s">
        <v>888</v>
      </c>
      <c r="C21" s="336">
        <v>15</v>
      </c>
      <c r="D21" s="336">
        <v>0</v>
      </c>
      <c r="E21" s="336">
        <v>0</v>
      </c>
      <c r="F21" s="336">
        <v>0</v>
      </c>
      <c r="G21" s="336">
        <f t="shared" si="0"/>
        <v>15</v>
      </c>
      <c r="H21" s="336">
        <v>14</v>
      </c>
      <c r="I21" s="336">
        <v>0</v>
      </c>
      <c r="J21" s="336">
        <v>0</v>
      </c>
      <c r="K21" s="338">
        <v>0</v>
      </c>
      <c r="L21" s="344">
        <f t="shared" si="1"/>
        <v>14</v>
      </c>
      <c r="M21" s="344">
        <f t="shared" si="2"/>
        <v>1</v>
      </c>
      <c r="N21" s="342" t="s">
        <v>928</v>
      </c>
    </row>
    <row r="22" spans="1:14" s="15" customFormat="1" ht="15" customHeight="1">
      <c r="A22" s="5">
        <v>12</v>
      </c>
      <c r="B22" s="156" t="s">
        <v>889</v>
      </c>
      <c r="C22" s="336">
        <v>26</v>
      </c>
      <c r="D22" s="336">
        <v>0</v>
      </c>
      <c r="E22" s="336">
        <v>0</v>
      </c>
      <c r="F22" s="336">
        <v>0</v>
      </c>
      <c r="G22" s="336">
        <f t="shared" si="0"/>
        <v>26</v>
      </c>
      <c r="H22" s="336">
        <v>26</v>
      </c>
      <c r="I22" s="336">
        <v>0</v>
      </c>
      <c r="J22" s="336">
        <v>0</v>
      </c>
      <c r="K22" s="338">
        <v>0</v>
      </c>
      <c r="L22" s="344">
        <f t="shared" si="1"/>
        <v>26</v>
      </c>
      <c r="M22" s="344">
        <f t="shared" si="2"/>
        <v>0</v>
      </c>
      <c r="N22" s="342"/>
    </row>
    <row r="23" spans="1:14" s="15" customFormat="1" ht="15" customHeight="1">
      <c r="A23" s="5">
        <v>13</v>
      </c>
      <c r="B23" s="156" t="s">
        <v>890</v>
      </c>
      <c r="C23" s="336">
        <v>17</v>
      </c>
      <c r="D23" s="336">
        <v>3</v>
      </c>
      <c r="E23" s="336">
        <v>0</v>
      </c>
      <c r="F23" s="336">
        <v>0</v>
      </c>
      <c r="G23" s="336">
        <f t="shared" si="0"/>
        <v>20</v>
      </c>
      <c r="H23" s="336">
        <v>17</v>
      </c>
      <c r="I23" s="336">
        <v>3</v>
      </c>
      <c r="J23" s="336">
        <v>0</v>
      </c>
      <c r="K23" s="338">
        <v>0</v>
      </c>
      <c r="L23" s="344">
        <f t="shared" si="1"/>
        <v>20</v>
      </c>
      <c r="M23" s="344">
        <f t="shared" si="2"/>
        <v>0</v>
      </c>
      <c r="N23" s="342"/>
    </row>
    <row r="24" spans="1:14" s="15" customFormat="1" ht="15" customHeight="1">
      <c r="A24" s="5">
        <v>14</v>
      </c>
      <c r="B24" s="156" t="s">
        <v>891</v>
      </c>
      <c r="C24" s="336">
        <v>5</v>
      </c>
      <c r="D24" s="336">
        <v>2</v>
      </c>
      <c r="E24" s="336">
        <v>0</v>
      </c>
      <c r="F24" s="336">
        <v>0</v>
      </c>
      <c r="G24" s="336">
        <f t="shared" si="0"/>
        <v>7</v>
      </c>
      <c r="H24" s="336">
        <v>4</v>
      </c>
      <c r="I24" s="336">
        <v>2</v>
      </c>
      <c r="J24" s="336">
        <v>0</v>
      </c>
      <c r="K24" s="338">
        <v>0</v>
      </c>
      <c r="L24" s="344">
        <f t="shared" si="1"/>
        <v>6</v>
      </c>
      <c r="M24" s="344">
        <f t="shared" si="2"/>
        <v>1</v>
      </c>
      <c r="N24" s="342" t="s">
        <v>928</v>
      </c>
    </row>
    <row r="25" spans="1:14" s="15" customFormat="1" ht="15" customHeight="1">
      <c r="A25" s="5">
        <v>15</v>
      </c>
      <c r="B25" s="156" t="s">
        <v>892</v>
      </c>
      <c r="C25" s="336">
        <v>6</v>
      </c>
      <c r="D25" s="336">
        <v>0</v>
      </c>
      <c r="E25" s="336">
        <v>0</v>
      </c>
      <c r="F25" s="336">
        <v>0</v>
      </c>
      <c r="G25" s="336">
        <f t="shared" si="0"/>
        <v>6</v>
      </c>
      <c r="H25" s="336">
        <v>5</v>
      </c>
      <c r="I25" s="336">
        <v>0</v>
      </c>
      <c r="J25" s="336">
        <v>0</v>
      </c>
      <c r="K25" s="338">
        <v>0</v>
      </c>
      <c r="L25" s="344">
        <f t="shared" si="1"/>
        <v>5</v>
      </c>
      <c r="M25" s="344">
        <f t="shared" si="2"/>
        <v>1</v>
      </c>
      <c r="N25" s="342" t="s">
        <v>928</v>
      </c>
    </row>
    <row r="26" spans="1:14" s="15" customFormat="1" ht="15" customHeight="1">
      <c r="A26" s="5">
        <v>16</v>
      </c>
      <c r="B26" s="156" t="s">
        <v>893</v>
      </c>
      <c r="C26" s="336">
        <v>7</v>
      </c>
      <c r="D26" s="336">
        <v>1</v>
      </c>
      <c r="E26" s="336">
        <v>0</v>
      </c>
      <c r="F26" s="336">
        <v>0</v>
      </c>
      <c r="G26" s="336">
        <f t="shared" si="0"/>
        <v>8</v>
      </c>
      <c r="H26" s="336">
        <v>8</v>
      </c>
      <c r="I26" s="336">
        <v>0</v>
      </c>
      <c r="J26" s="336">
        <v>0</v>
      </c>
      <c r="K26" s="338">
        <v>0</v>
      </c>
      <c r="L26" s="344">
        <f t="shared" si="1"/>
        <v>8</v>
      </c>
      <c r="M26" s="344">
        <f t="shared" si="2"/>
        <v>0</v>
      </c>
      <c r="N26" s="342"/>
    </row>
    <row r="27" spans="1:14" s="15" customFormat="1" ht="15" customHeight="1">
      <c r="A27" s="5">
        <v>17</v>
      </c>
      <c r="B27" s="156" t="s">
        <v>894</v>
      </c>
      <c r="C27" s="336">
        <v>2</v>
      </c>
      <c r="D27" s="336">
        <v>0</v>
      </c>
      <c r="E27" s="336">
        <v>0</v>
      </c>
      <c r="F27" s="336">
        <v>0</v>
      </c>
      <c r="G27" s="336">
        <f t="shared" si="0"/>
        <v>2</v>
      </c>
      <c r="H27" s="336">
        <v>1</v>
      </c>
      <c r="I27" s="336">
        <v>0</v>
      </c>
      <c r="J27" s="336">
        <v>0</v>
      </c>
      <c r="K27" s="338">
        <v>0</v>
      </c>
      <c r="L27" s="344">
        <f t="shared" si="1"/>
        <v>1</v>
      </c>
      <c r="M27" s="344">
        <f t="shared" si="2"/>
        <v>1</v>
      </c>
      <c r="N27" s="342" t="s">
        <v>928</v>
      </c>
    </row>
    <row r="28" spans="1:14" s="15" customFormat="1" ht="15" customHeight="1">
      <c r="A28" s="5">
        <v>18</v>
      </c>
      <c r="B28" s="156" t="s">
        <v>895</v>
      </c>
      <c r="C28" s="336">
        <v>3</v>
      </c>
      <c r="D28" s="336">
        <v>0</v>
      </c>
      <c r="E28" s="336">
        <v>0</v>
      </c>
      <c r="F28" s="336">
        <v>0</v>
      </c>
      <c r="G28" s="336">
        <f t="shared" si="0"/>
        <v>3</v>
      </c>
      <c r="H28" s="336">
        <v>2</v>
      </c>
      <c r="I28" s="336">
        <v>0</v>
      </c>
      <c r="J28" s="336">
        <v>0</v>
      </c>
      <c r="K28" s="338">
        <v>0</v>
      </c>
      <c r="L28" s="344">
        <f t="shared" si="1"/>
        <v>2</v>
      </c>
      <c r="M28" s="344">
        <f t="shared" si="2"/>
        <v>1</v>
      </c>
      <c r="N28" s="342" t="s">
        <v>928</v>
      </c>
    </row>
    <row r="29" spans="1:14" s="15" customFormat="1" ht="15" customHeight="1">
      <c r="A29" s="5">
        <v>19</v>
      </c>
      <c r="B29" s="156" t="s">
        <v>896</v>
      </c>
      <c r="C29" s="336">
        <v>10</v>
      </c>
      <c r="D29" s="336">
        <v>0</v>
      </c>
      <c r="E29" s="336">
        <v>0</v>
      </c>
      <c r="F29" s="336">
        <v>0</v>
      </c>
      <c r="G29" s="336">
        <f t="shared" si="0"/>
        <v>10</v>
      </c>
      <c r="H29" s="336">
        <v>10</v>
      </c>
      <c r="I29" s="336">
        <v>0</v>
      </c>
      <c r="J29" s="336">
        <v>0</v>
      </c>
      <c r="K29" s="338">
        <v>0</v>
      </c>
      <c r="L29" s="344">
        <f t="shared" si="1"/>
        <v>10</v>
      </c>
      <c r="M29" s="344">
        <f t="shared" si="2"/>
        <v>0</v>
      </c>
      <c r="N29" s="342"/>
    </row>
    <row r="30" spans="1:14" s="15" customFormat="1" ht="15" customHeight="1">
      <c r="A30" s="5">
        <v>20</v>
      </c>
      <c r="B30" s="156" t="s">
        <v>897</v>
      </c>
      <c r="C30" s="336">
        <v>13</v>
      </c>
      <c r="D30" s="336">
        <v>1</v>
      </c>
      <c r="E30" s="336">
        <v>0</v>
      </c>
      <c r="F30" s="336">
        <v>0</v>
      </c>
      <c r="G30" s="336">
        <f t="shared" si="0"/>
        <v>14</v>
      </c>
      <c r="H30" s="336">
        <v>13</v>
      </c>
      <c r="I30" s="336">
        <v>1</v>
      </c>
      <c r="J30" s="336">
        <v>0</v>
      </c>
      <c r="K30" s="338">
        <v>0</v>
      </c>
      <c r="L30" s="344">
        <f t="shared" si="1"/>
        <v>14</v>
      </c>
      <c r="M30" s="344">
        <f t="shared" si="2"/>
        <v>0</v>
      </c>
      <c r="N30" s="342"/>
    </row>
    <row r="31" spans="1:14" s="15" customFormat="1" ht="15" customHeight="1">
      <c r="A31" s="5">
        <v>21</v>
      </c>
      <c r="B31" s="156" t="s">
        <v>898</v>
      </c>
      <c r="C31" s="336">
        <v>10</v>
      </c>
      <c r="D31" s="336">
        <v>2</v>
      </c>
      <c r="E31" s="336">
        <v>0</v>
      </c>
      <c r="F31" s="336">
        <v>0</v>
      </c>
      <c r="G31" s="336">
        <f t="shared" si="0"/>
        <v>12</v>
      </c>
      <c r="H31" s="336">
        <v>9</v>
      </c>
      <c r="I31" s="336">
        <v>2</v>
      </c>
      <c r="J31" s="336">
        <v>0</v>
      </c>
      <c r="K31" s="338">
        <v>0</v>
      </c>
      <c r="L31" s="344">
        <f t="shared" si="1"/>
        <v>11</v>
      </c>
      <c r="M31" s="344">
        <f t="shared" si="2"/>
        <v>1</v>
      </c>
      <c r="N31" s="342" t="s">
        <v>928</v>
      </c>
    </row>
    <row r="32" spans="1:14" s="15" customFormat="1" ht="15" customHeight="1">
      <c r="A32" s="5">
        <v>22</v>
      </c>
      <c r="B32" s="156" t="s">
        <v>899</v>
      </c>
      <c r="C32" s="336">
        <v>5</v>
      </c>
      <c r="D32" s="336">
        <v>0</v>
      </c>
      <c r="E32" s="336">
        <v>0</v>
      </c>
      <c r="F32" s="336">
        <v>0</v>
      </c>
      <c r="G32" s="336">
        <f t="shared" si="0"/>
        <v>5</v>
      </c>
      <c r="H32" s="336">
        <v>5</v>
      </c>
      <c r="I32" s="336">
        <v>0</v>
      </c>
      <c r="J32" s="336">
        <v>0</v>
      </c>
      <c r="K32" s="338">
        <v>0</v>
      </c>
      <c r="L32" s="344">
        <f t="shared" si="1"/>
        <v>5</v>
      </c>
      <c r="M32" s="344">
        <f t="shared" si="2"/>
        <v>0</v>
      </c>
      <c r="N32" s="342"/>
    </row>
    <row r="33" spans="1:14" s="15" customFormat="1" ht="15" customHeight="1">
      <c r="A33" s="5">
        <v>23</v>
      </c>
      <c r="B33" s="156" t="s">
        <v>900</v>
      </c>
      <c r="C33" s="336">
        <v>20</v>
      </c>
      <c r="D33" s="336">
        <v>0</v>
      </c>
      <c r="E33" s="336">
        <v>0</v>
      </c>
      <c r="F33" s="336">
        <v>0</v>
      </c>
      <c r="G33" s="336">
        <f t="shared" si="0"/>
        <v>20</v>
      </c>
      <c r="H33" s="336">
        <v>19</v>
      </c>
      <c r="I33" s="336">
        <v>0</v>
      </c>
      <c r="J33" s="336">
        <v>0</v>
      </c>
      <c r="K33" s="338">
        <v>0</v>
      </c>
      <c r="L33" s="344">
        <f t="shared" si="1"/>
        <v>19</v>
      </c>
      <c r="M33" s="344">
        <f t="shared" si="2"/>
        <v>1</v>
      </c>
      <c r="N33" s="342" t="s">
        <v>928</v>
      </c>
    </row>
    <row r="34" spans="1:14" s="15" customFormat="1" ht="15" customHeight="1">
      <c r="A34" s="5">
        <v>24</v>
      </c>
      <c r="B34" s="156" t="s">
        <v>901</v>
      </c>
      <c r="C34" s="336">
        <v>0</v>
      </c>
      <c r="D34" s="336">
        <v>0</v>
      </c>
      <c r="E34" s="336">
        <v>0</v>
      </c>
      <c r="F34" s="336">
        <v>0</v>
      </c>
      <c r="G34" s="336">
        <f t="shared" si="0"/>
        <v>0</v>
      </c>
      <c r="H34" s="336">
        <v>0</v>
      </c>
      <c r="I34" s="336">
        <v>0</v>
      </c>
      <c r="J34" s="336">
        <v>0</v>
      </c>
      <c r="K34" s="338">
        <v>0</v>
      </c>
      <c r="L34" s="344">
        <f t="shared" si="1"/>
        <v>0</v>
      </c>
      <c r="M34" s="344">
        <f t="shared" si="2"/>
        <v>0</v>
      </c>
      <c r="N34" s="342"/>
    </row>
    <row r="35" spans="1:14" s="15" customFormat="1" ht="15" customHeight="1">
      <c r="A35" s="5">
        <v>25</v>
      </c>
      <c r="B35" s="156" t="s">
        <v>902</v>
      </c>
      <c r="C35" s="336">
        <v>1</v>
      </c>
      <c r="D35" s="336">
        <v>0</v>
      </c>
      <c r="E35" s="336">
        <v>0</v>
      </c>
      <c r="F35" s="336">
        <v>0</v>
      </c>
      <c r="G35" s="336">
        <f t="shared" si="0"/>
        <v>1</v>
      </c>
      <c r="H35" s="336">
        <v>0</v>
      </c>
      <c r="I35" s="336">
        <v>0</v>
      </c>
      <c r="J35" s="336">
        <v>0</v>
      </c>
      <c r="K35" s="338">
        <v>0</v>
      </c>
      <c r="L35" s="344">
        <f t="shared" si="1"/>
        <v>0</v>
      </c>
      <c r="M35" s="344">
        <f t="shared" si="2"/>
        <v>1</v>
      </c>
      <c r="N35" s="342" t="s">
        <v>928</v>
      </c>
    </row>
    <row r="36" spans="1:14" s="15" customFormat="1" ht="15" customHeight="1">
      <c r="A36" s="5">
        <v>26</v>
      </c>
      <c r="B36" s="156" t="s">
        <v>903</v>
      </c>
      <c r="C36" s="336">
        <v>1</v>
      </c>
      <c r="D36" s="336">
        <v>0</v>
      </c>
      <c r="E36" s="336">
        <v>0</v>
      </c>
      <c r="F36" s="336">
        <v>0</v>
      </c>
      <c r="G36" s="336">
        <f t="shared" si="0"/>
        <v>1</v>
      </c>
      <c r="H36" s="336">
        <v>0</v>
      </c>
      <c r="I36" s="336">
        <v>0</v>
      </c>
      <c r="J36" s="336">
        <v>0</v>
      </c>
      <c r="K36" s="338">
        <v>0</v>
      </c>
      <c r="L36" s="344">
        <f t="shared" si="1"/>
        <v>0</v>
      </c>
      <c r="M36" s="344">
        <f t="shared" si="2"/>
        <v>1</v>
      </c>
      <c r="N36" s="342" t="s">
        <v>928</v>
      </c>
    </row>
    <row r="37" spans="1:14" s="15" customFormat="1" ht="15" customHeight="1">
      <c r="A37" s="5">
        <v>27</v>
      </c>
      <c r="B37" s="156" t="s">
        <v>904</v>
      </c>
      <c r="C37" s="336">
        <v>1</v>
      </c>
      <c r="D37" s="336">
        <v>0</v>
      </c>
      <c r="E37" s="336">
        <v>0</v>
      </c>
      <c r="F37" s="336">
        <v>0</v>
      </c>
      <c r="G37" s="336">
        <f t="shared" si="0"/>
        <v>1</v>
      </c>
      <c r="H37" s="336">
        <v>0</v>
      </c>
      <c r="I37" s="336">
        <v>0</v>
      </c>
      <c r="J37" s="336">
        <v>0</v>
      </c>
      <c r="K37" s="338">
        <v>0</v>
      </c>
      <c r="L37" s="344">
        <f t="shared" si="1"/>
        <v>0</v>
      </c>
      <c r="M37" s="344">
        <f t="shared" si="2"/>
        <v>1</v>
      </c>
      <c r="N37" s="342" t="s">
        <v>928</v>
      </c>
    </row>
    <row r="38" spans="1:14" s="15" customFormat="1" ht="15" customHeight="1">
      <c r="A38" s="5">
        <v>28</v>
      </c>
      <c r="B38" s="156" t="s">
        <v>905</v>
      </c>
      <c r="C38" s="336">
        <v>10</v>
      </c>
      <c r="D38" s="336">
        <v>0</v>
      </c>
      <c r="E38" s="336">
        <v>0</v>
      </c>
      <c r="F38" s="336">
        <v>0</v>
      </c>
      <c r="G38" s="336">
        <f t="shared" si="0"/>
        <v>10</v>
      </c>
      <c r="H38" s="336">
        <v>9</v>
      </c>
      <c r="I38" s="336">
        <v>0</v>
      </c>
      <c r="J38" s="336">
        <v>0</v>
      </c>
      <c r="K38" s="338">
        <v>0</v>
      </c>
      <c r="L38" s="344">
        <f t="shared" si="1"/>
        <v>9</v>
      </c>
      <c r="M38" s="344">
        <f t="shared" si="2"/>
        <v>1</v>
      </c>
      <c r="N38" s="342" t="s">
        <v>928</v>
      </c>
    </row>
    <row r="39" spans="1:14" s="15" customFormat="1" ht="15" customHeight="1">
      <c r="A39" s="5">
        <v>29</v>
      </c>
      <c r="B39" s="156" t="s">
        <v>906</v>
      </c>
      <c r="C39" s="336">
        <v>0</v>
      </c>
      <c r="D39" s="336">
        <v>0</v>
      </c>
      <c r="E39" s="336">
        <v>0</v>
      </c>
      <c r="F39" s="336">
        <v>0</v>
      </c>
      <c r="G39" s="336">
        <f t="shared" si="0"/>
        <v>0</v>
      </c>
      <c r="H39" s="336">
        <v>0</v>
      </c>
      <c r="I39" s="336">
        <v>0</v>
      </c>
      <c r="J39" s="336">
        <v>0</v>
      </c>
      <c r="K39" s="338">
        <v>0</v>
      </c>
      <c r="L39" s="344">
        <f t="shared" si="1"/>
        <v>0</v>
      </c>
      <c r="M39" s="344">
        <f t="shared" si="2"/>
        <v>0</v>
      </c>
      <c r="N39" s="342"/>
    </row>
    <row r="40" spans="1:14" s="15" customFormat="1" ht="15" customHeight="1">
      <c r="A40" s="5">
        <v>30</v>
      </c>
      <c r="B40" s="156" t="s">
        <v>907</v>
      </c>
      <c r="C40" s="336">
        <v>3</v>
      </c>
      <c r="D40" s="336">
        <v>3</v>
      </c>
      <c r="E40" s="336">
        <v>0</v>
      </c>
      <c r="F40" s="336">
        <v>0</v>
      </c>
      <c r="G40" s="336">
        <f t="shared" si="0"/>
        <v>6</v>
      </c>
      <c r="H40" s="336">
        <v>2</v>
      </c>
      <c r="I40" s="336">
        <v>2</v>
      </c>
      <c r="J40" s="336">
        <v>0</v>
      </c>
      <c r="K40" s="338">
        <v>0</v>
      </c>
      <c r="L40" s="344">
        <f t="shared" si="1"/>
        <v>4</v>
      </c>
      <c r="M40" s="344">
        <f t="shared" si="2"/>
        <v>2</v>
      </c>
      <c r="N40" s="342" t="s">
        <v>928</v>
      </c>
    </row>
    <row r="41" spans="1:14" s="15" customFormat="1" ht="15" customHeight="1">
      <c r="A41" s="5">
        <v>31</v>
      </c>
      <c r="B41" s="321" t="s">
        <v>908</v>
      </c>
      <c r="C41" s="336">
        <v>2</v>
      </c>
      <c r="D41" s="336">
        <v>0</v>
      </c>
      <c r="E41" s="336">
        <v>0</v>
      </c>
      <c r="F41" s="336">
        <v>0</v>
      </c>
      <c r="G41" s="336">
        <f t="shared" si="0"/>
        <v>2</v>
      </c>
      <c r="H41" s="336">
        <v>2</v>
      </c>
      <c r="I41" s="336">
        <v>0</v>
      </c>
      <c r="J41" s="336">
        <v>0</v>
      </c>
      <c r="K41" s="338">
        <v>0</v>
      </c>
      <c r="L41" s="344">
        <f t="shared" si="1"/>
        <v>2</v>
      </c>
      <c r="M41" s="344">
        <f t="shared" si="2"/>
        <v>0</v>
      </c>
      <c r="N41" s="342"/>
    </row>
    <row r="42" spans="1:14" s="15" customFormat="1" ht="15" customHeight="1">
      <c r="A42" s="5">
        <v>32</v>
      </c>
      <c r="B42" s="321" t="s">
        <v>909</v>
      </c>
      <c r="C42" s="336">
        <v>1</v>
      </c>
      <c r="D42" s="336">
        <v>0</v>
      </c>
      <c r="E42" s="336">
        <v>0</v>
      </c>
      <c r="F42" s="336">
        <v>0</v>
      </c>
      <c r="G42" s="336">
        <f t="shared" si="0"/>
        <v>1</v>
      </c>
      <c r="H42" s="336">
        <v>1</v>
      </c>
      <c r="I42" s="336">
        <v>0</v>
      </c>
      <c r="J42" s="336">
        <v>0</v>
      </c>
      <c r="K42" s="338">
        <v>0</v>
      </c>
      <c r="L42" s="344">
        <f t="shared" si="1"/>
        <v>1</v>
      </c>
      <c r="M42" s="344">
        <f t="shared" si="2"/>
        <v>0</v>
      </c>
      <c r="N42" s="342"/>
    </row>
    <row r="43" spans="1:14" s="15" customFormat="1" ht="15" customHeight="1">
      <c r="A43" s="5">
        <v>33</v>
      </c>
      <c r="B43" s="321" t="s">
        <v>910</v>
      </c>
      <c r="C43" s="336">
        <v>1</v>
      </c>
      <c r="D43" s="336">
        <v>0</v>
      </c>
      <c r="E43" s="336">
        <v>0</v>
      </c>
      <c r="F43" s="336">
        <v>0</v>
      </c>
      <c r="G43" s="336">
        <f t="shared" si="0"/>
        <v>1</v>
      </c>
      <c r="H43" s="336">
        <v>0</v>
      </c>
      <c r="I43" s="336">
        <v>0</v>
      </c>
      <c r="J43" s="336">
        <v>0</v>
      </c>
      <c r="K43" s="338">
        <v>0</v>
      </c>
      <c r="L43" s="344">
        <f t="shared" si="1"/>
        <v>0</v>
      </c>
      <c r="M43" s="344">
        <f t="shared" si="2"/>
        <v>1</v>
      </c>
      <c r="N43" s="342" t="s">
        <v>928</v>
      </c>
    </row>
    <row r="44" spans="1:14" s="15" customFormat="1" ht="15" customHeight="1">
      <c r="A44" s="5">
        <v>34</v>
      </c>
      <c r="B44" s="321" t="s">
        <v>911</v>
      </c>
      <c r="C44" s="336">
        <v>4</v>
      </c>
      <c r="D44" s="336">
        <v>0</v>
      </c>
      <c r="E44" s="336">
        <v>0</v>
      </c>
      <c r="F44" s="336">
        <v>0</v>
      </c>
      <c r="G44" s="336">
        <f t="shared" si="0"/>
        <v>4</v>
      </c>
      <c r="H44" s="336">
        <v>4</v>
      </c>
      <c r="I44" s="336">
        <v>0</v>
      </c>
      <c r="J44" s="336">
        <v>0</v>
      </c>
      <c r="K44" s="338">
        <v>0</v>
      </c>
      <c r="L44" s="344">
        <f t="shared" si="1"/>
        <v>4</v>
      </c>
      <c r="M44" s="344">
        <f t="shared" si="2"/>
        <v>0</v>
      </c>
      <c r="N44" s="342"/>
    </row>
    <row r="45" spans="1:14" s="15" customFormat="1" ht="15" customHeight="1">
      <c r="A45" s="5">
        <v>35</v>
      </c>
      <c r="B45" s="321" t="s">
        <v>912</v>
      </c>
      <c r="C45" s="336">
        <v>2</v>
      </c>
      <c r="D45" s="336">
        <v>0</v>
      </c>
      <c r="E45" s="336">
        <v>0</v>
      </c>
      <c r="F45" s="336">
        <v>0</v>
      </c>
      <c r="G45" s="336">
        <f t="shared" si="0"/>
        <v>2</v>
      </c>
      <c r="H45" s="336">
        <v>2</v>
      </c>
      <c r="I45" s="336">
        <v>0</v>
      </c>
      <c r="J45" s="336">
        <v>0</v>
      </c>
      <c r="K45" s="338">
        <v>0</v>
      </c>
      <c r="L45" s="344">
        <f t="shared" si="1"/>
        <v>2</v>
      </c>
      <c r="M45" s="344">
        <f t="shared" si="2"/>
        <v>0</v>
      </c>
      <c r="N45" s="342"/>
    </row>
    <row r="46" spans="1:14" s="15" customFormat="1" ht="15" customHeight="1">
      <c r="A46" s="5">
        <v>36</v>
      </c>
      <c r="B46" s="321" t="s">
        <v>913</v>
      </c>
      <c r="C46" s="336">
        <v>3</v>
      </c>
      <c r="D46" s="336">
        <v>0</v>
      </c>
      <c r="E46" s="336">
        <v>0</v>
      </c>
      <c r="F46" s="336">
        <v>0</v>
      </c>
      <c r="G46" s="336">
        <f t="shared" si="0"/>
        <v>3</v>
      </c>
      <c r="H46" s="336">
        <v>0</v>
      </c>
      <c r="I46" s="336">
        <v>0</v>
      </c>
      <c r="J46" s="336">
        <v>0</v>
      </c>
      <c r="K46" s="338">
        <v>0</v>
      </c>
      <c r="L46" s="344">
        <f t="shared" si="1"/>
        <v>0</v>
      </c>
      <c r="M46" s="344">
        <f t="shared" si="2"/>
        <v>3</v>
      </c>
      <c r="N46" s="342" t="s">
        <v>928</v>
      </c>
    </row>
    <row r="47" spans="1:14" s="15" customFormat="1" ht="15" customHeight="1">
      <c r="A47" s="5">
        <v>37</v>
      </c>
      <c r="B47" s="321" t="s">
        <v>914</v>
      </c>
      <c r="C47" s="336">
        <v>12</v>
      </c>
      <c r="D47" s="336">
        <v>1</v>
      </c>
      <c r="E47" s="336">
        <v>0</v>
      </c>
      <c r="F47" s="336">
        <v>0</v>
      </c>
      <c r="G47" s="336">
        <f t="shared" si="0"/>
        <v>13</v>
      </c>
      <c r="H47" s="336">
        <v>12</v>
      </c>
      <c r="I47" s="336">
        <v>1</v>
      </c>
      <c r="J47" s="336">
        <v>0</v>
      </c>
      <c r="K47" s="338">
        <v>0</v>
      </c>
      <c r="L47" s="344">
        <f t="shared" si="1"/>
        <v>13</v>
      </c>
      <c r="M47" s="344">
        <f t="shared" si="2"/>
        <v>0</v>
      </c>
      <c r="N47" s="342"/>
    </row>
    <row r="48" spans="1:14" s="15" customFormat="1" ht="15" customHeight="1">
      <c r="A48" s="5">
        <v>38</v>
      </c>
      <c r="B48" s="321" t="s">
        <v>915</v>
      </c>
      <c r="C48" s="336">
        <v>4</v>
      </c>
      <c r="D48" s="336">
        <v>8</v>
      </c>
      <c r="E48" s="336">
        <v>0</v>
      </c>
      <c r="F48" s="336">
        <v>0</v>
      </c>
      <c r="G48" s="336">
        <f t="shared" si="0"/>
        <v>12</v>
      </c>
      <c r="H48" s="336">
        <v>12</v>
      </c>
      <c r="I48" s="336">
        <v>0</v>
      </c>
      <c r="J48" s="336">
        <v>0</v>
      </c>
      <c r="K48" s="338">
        <v>0</v>
      </c>
      <c r="L48" s="344">
        <f t="shared" si="1"/>
        <v>12</v>
      </c>
      <c r="M48" s="344">
        <f t="shared" si="2"/>
        <v>0</v>
      </c>
      <c r="N48" s="342"/>
    </row>
    <row r="49" spans="1:14" ht="15" customHeight="1">
      <c r="A49" s="3" t="s">
        <v>14</v>
      </c>
      <c r="B49" s="9"/>
      <c r="C49" s="9">
        <f>SUM(C11:C48)</f>
        <v>287</v>
      </c>
      <c r="D49" s="9">
        <f>SUM(D11:D48)</f>
        <v>32</v>
      </c>
      <c r="E49" s="9">
        <f>SUM(E11:E48)</f>
        <v>0</v>
      </c>
      <c r="F49" s="9">
        <f>SUM(F11:F48)</f>
        <v>0</v>
      </c>
      <c r="G49" s="9">
        <f>SUM(C49:F49)</f>
        <v>319</v>
      </c>
      <c r="H49" s="338">
        <f>SUM(H11:H48)</f>
        <v>268</v>
      </c>
      <c r="I49" s="338">
        <f>SUM(I11:I48)</f>
        <v>21</v>
      </c>
      <c r="J49" s="338">
        <f>SUM(J11:J48)</f>
        <v>0</v>
      </c>
      <c r="K49" s="338">
        <f>SUM(K11:K48)</f>
        <v>0</v>
      </c>
      <c r="L49" s="338">
        <f>SUM(H49:K49)</f>
        <v>289</v>
      </c>
      <c r="M49" s="344">
        <f t="shared" si="2"/>
        <v>30</v>
      </c>
      <c r="N49" s="342" t="s">
        <v>928</v>
      </c>
    </row>
    <row r="50" spans="1:14" ht="12.75">
      <c r="A50" s="12"/>
      <c r="B50" s="13"/>
      <c r="C50" s="13"/>
      <c r="D50" s="13"/>
      <c r="E50" s="13"/>
      <c r="F50" s="13"/>
      <c r="G50" s="13"/>
      <c r="H50" s="13"/>
      <c r="I50" s="13"/>
      <c r="J50" s="13"/>
      <c r="K50" s="13"/>
      <c r="L50" s="13"/>
      <c r="M50" s="13"/>
      <c r="N50" s="13"/>
    </row>
    <row r="51" ht="12.75">
      <c r="A51" s="11" t="s">
        <v>7</v>
      </c>
    </row>
    <row r="52" ht="12.75">
      <c r="A52" t="s">
        <v>8</v>
      </c>
    </row>
    <row r="53" spans="1:14" ht="12.75">
      <c r="A53" t="s">
        <v>9</v>
      </c>
      <c r="K53" s="12" t="s">
        <v>10</v>
      </c>
      <c r="L53" s="12" t="s">
        <v>10</v>
      </c>
      <c r="M53" s="12"/>
      <c r="N53" s="12" t="s">
        <v>10</v>
      </c>
    </row>
    <row r="54" spans="1:12" ht="12.75">
      <c r="A54" s="16" t="s">
        <v>421</v>
      </c>
      <c r="J54" s="12"/>
      <c r="K54" s="12"/>
      <c r="L54" s="12"/>
    </row>
    <row r="55" spans="3:13" ht="12.75">
      <c r="C55" s="16" t="s">
        <v>422</v>
      </c>
      <c r="E55" s="13"/>
      <c r="F55" s="13"/>
      <c r="G55" s="13"/>
      <c r="H55" s="13"/>
      <c r="I55" s="13"/>
      <c r="J55" s="13"/>
      <c r="K55" s="13"/>
      <c r="L55" s="13"/>
      <c r="M55" s="13"/>
    </row>
    <row r="56" spans="5:14" ht="12.75">
      <c r="E56" s="13"/>
      <c r="F56" s="13"/>
      <c r="G56" s="13"/>
      <c r="H56" s="13"/>
      <c r="I56" s="13"/>
      <c r="J56" s="13"/>
      <c r="K56" s="13"/>
      <c r="L56" s="13"/>
      <c r="M56" s="13"/>
      <c r="N56" s="13"/>
    </row>
    <row r="58" spans="11:15" ht="12.75" customHeight="1">
      <c r="K58" s="594" t="s">
        <v>1086</v>
      </c>
      <c r="L58" s="594"/>
      <c r="M58" s="594"/>
      <c r="N58" s="594"/>
      <c r="O58" s="594"/>
    </row>
    <row r="59" spans="11:15" ht="12.75" customHeight="1">
      <c r="K59" s="594"/>
      <c r="L59" s="594"/>
      <c r="M59" s="594"/>
      <c r="N59" s="594"/>
      <c r="O59" s="594"/>
    </row>
    <row r="60" spans="11:15" ht="12.75" customHeight="1">
      <c r="K60" s="594"/>
      <c r="L60" s="594"/>
      <c r="M60" s="594"/>
      <c r="N60" s="594"/>
      <c r="O60" s="594"/>
    </row>
    <row r="61" spans="11:15" ht="12.75" customHeight="1">
      <c r="K61" s="594"/>
      <c r="L61" s="594"/>
      <c r="M61" s="594"/>
      <c r="N61" s="594"/>
      <c r="O61" s="594"/>
    </row>
  </sheetData>
  <sheetProtection/>
  <mergeCells count="13">
    <mergeCell ref="M8:M9"/>
    <mergeCell ref="A7:B7"/>
    <mergeCell ref="K58:O61"/>
    <mergeCell ref="D1:J1"/>
    <mergeCell ref="A2:N2"/>
    <mergeCell ref="A3:N3"/>
    <mergeCell ref="A5:N5"/>
    <mergeCell ref="L7:N7"/>
    <mergeCell ref="N8:N9"/>
    <mergeCell ref="A8:A9"/>
    <mergeCell ref="B8:B9"/>
    <mergeCell ref="C8:G8"/>
    <mergeCell ref="H8:L8"/>
  </mergeCells>
  <printOptions horizontalCentered="1"/>
  <pageMargins left="0.7086614173228347" right="0.7086614173228347" top="0.2362204724409449" bottom="0" header="0.31496062992125984" footer="0.16"/>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S60"/>
  <sheetViews>
    <sheetView zoomScaleSheetLayoutView="80" zoomScalePageLayoutView="0" workbookViewId="0" topLeftCell="B44">
      <selection activeCell="N57" sqref="N57:R60"/>
    </sheetView>
  </sheetViews>
  <sheetFormatPr defaultColWidth="9.140625" defaultRowHeight="12.75"/>
  <cols>
    <col min="1" max="1" width="7.140625" style="16" customWidth="1"/>
    <col min="2" max="2" width="16.00390625" style="16" customWidth="1"/>
    <col min="3"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11.7109375" style="16" customWidth="1"/>
    <col min="12" max="12" width="10.7109375" style="16" customWidth="1"/>
    <col min="13" max="13" width="12.8515625" style="16" customWidth="1"/>
    <col min="14" max="14" width="13.7109375" style="16" customWidth="1"/>
    <col min="15" max="15" width="8.8515625" style="16" customWidth="1"/>
    <col min="16" max="16" width="9.140625" style="16" customWidth="1"/>
    <col min="17" max="17" width="11.00390625" style="16" customWidth="1"/>
    <col min="18" max="16384" width="9.140625" style="16" customWidth="1"/>
  </cols>
  <sheetData>
    <row r="1" spans="15:17" ht="12.75" customHeight="1">
      <c r="O1" s="571" t="s">
        <v>54</v>
      </c>
      <c r="P1" s="571"/>
      <c r="Q1" s="571"/>
    </row>
    <row r="2" spans="1:16" ht="15">
      <c r="A2" s="637" t="s">
        <v>0</v>
      </c>
      <c r="B2" s="637"/>
      <c r="C2" s="637"/>
      <c r="D2" s="637"/>
      <c r="E2" s="637"/>
      <c r="F2" s="637"/>
      <c r="G2" s="637"/>
      <c r="H2" s="637"/>
      <c r="I2" s="637"/>
      <c r="J2" s="637"/>
      <c r="K2" s="637"/>
      <c r="L2" s="637"/>
      <c r="M2" s="44"/>
      <c r="N2" s="44"/>
      <c r="O2" s="44"/>
      <c r="P2" s="44"/>
    </row>
    <row r="3" spans="1:16" ht="20.25">
      <c r="A3" s="573" t="s">
        <v>693</v>
      </c>
      <c r="B3" s="573"/>
      <c r="C3" s="573"/>
      <c r="D3" s="573"/>
      <c r="E3" s="573"/>
      <c r="F3" s="573"/>
      <c r="G3" s="573"/>
      <c r="H3" s="573"/>
      <c r="I3" s="573"/>
      <c r="J3" s="573"/>
      <c r="K3" s="573"/>
      <c r="L3" s="573"/>
      <c r="M3" s="43"/>
      <c r="N3" s="43"/>
      <c r="O3" s="43"/>
      <c r="P3" s="43"/>
    </row>
    <row r="4" ht="11.25" customHeight="1"/>
    <row r="5" spans="1:15" ht="15.75" customHeight="1">
      <c r="A5" s="638" t="s">
        <v>738</v>
      </c>
      <c r="B5" s="638"/>
      <c r="C5" s="638"/>
      <c r="D5" s="638"/>
      <c r="E5" s="638"/>
      <c r="F5" s="638"/>
      <c r="G5" s="638"/>
      <c r="H5" s="638"/>
      <c r="I5" s="638"/>
      <c r="J5" s="638"/>
      <c r="K5" s="638"/>
      <c r="L5" s="638"/>
      <c r="M5" s="638"/>
      <c r="N5" s="638"/>
      <c r="O5" s="638"/>
    </row>
    <row r="7" spans="1:17" ht="17.25" customHeight="1">
      <c r="A7" s="566" t="s">
        <v>876</v>
      </c>
      <c r="B7" s="566"/>
      <c r="N7" s="631" t="s">
        <v>770</v>
      </c>
      <c r="O7" s="631"/>
      <c r="P7" s="631"/>
      <c r="Q7" s="631"/>
    </row>
    <row r="8" spans="1:17" ht="24" customHeight="1">
      <c r="A8" s="550" t="s">
        <v>2</v>
      </c>
      <c r="B8" s="550" t="s">
        <v>3</v>
      </c>
      <c r="C8" s="589" t="s">
        <v>777</v>
      </c>
      <c r="D8" s="589"/>
      <c r="E8" s="589"/>
      <c r="F8" s="589"/>
      <c r="G8" s="589"/>
      <c r="H8" s="568" t="s">
        <v>628</v>
      </c>
      <c r="I8" s="589"/>
      <c r="J8" s="589"/>
      <c r="K8" s="589"/>
      <c r="L8" s="589"/>
      <c r="M8" s="639" t="s">
        <v>103</v>
      </c>
      <c r="N8" s="640"/>
      <c r="O8" s="640"/>
      <c r="P8" s="640"/>
      <c r="Q8" s="641"/>
    </row>
    <row r="9" spans="1:17" s="15" customFormat="1" ht="60" customHeight="1">
      <c r="A9" s="550"/>
      <c r="B9" s="550"/>
      <c r="C9" s="5" t="s">
        <v>203</v>
      </c>
      <c r="D9" s="5" t="s">
        <v>204</v>
      </c>
      <c r="E9" s="5" t="s">
        <v>349</v>
      </c>
      <c r="F9" s="5" t="s">
        <v>210</v>
      </c>
      <c r="G9" s="5" t="s">
        <v>108</v>
      </c>
      <c r="H9" s="99" t="s">
        <v>203</v>
      </c>
      <c r="I9" s="5" t="s">
        <v>204</v>
      </c>
      <c r="J9" s="5" t="s">
        <v>349</v>
      </c>
      <c r="K9" s="7" t="s">
        <v>210</v>
      </c>
      <c r="L9" s="5" t="s">
        <v>352</v>
      </c>
      <c r="M9" s="5" t="s">
        <v>203</v>
      </c>
      <c r="N9" s="5" t="s">
        <v>204</v>
      </c>
      <c r="O9" s="5" t="s">
        <v>349</v>
      </c>
      <c r="P9" s="7" t="s">
        <v>210</v>
      </c>
      <c r="Q9" s="5" t="s">
        <v>110</v>
      </c>
    </row>
    <row r="10" spans="1:17" s="65" customFormat="1" ht="12.75">
      <c r="A10" s="64">
        <v>1</v>
      </c>
      <c r="B10" s="64">
        <v>2</v>
      </c>
      <c r="C10" s="64">
        <v>3</v>
      </c>
      <c r="D10" s="64">
        <v>4</v>
      </c>
      <c r="E10" s="64">
        <v>5</v>
      </c>
      <c r="F10" s="64">
        <v>6</v>
      </c>
      <c r="G10" s="64">
        <v>7</v>
      </c>
      <c r="H10" s="64">
        <v>8</v>
      </c>
      <c r="I10" s="64">
        <v>9</v>
      </c>
      <c r="J10" s="64">
        <v>10</v>
      </c>
      <c r="K10" s="64">
        <v>11</v>
      </c>
      <c r="L10" s="64">
        <v>12</v>
      </c>
      <c r="M10" s="64">
        <v>13</v>
      </c>
      <c r="N10" s="64">
        <v>14</v>
      </c>
      <c r="O10" s="64">
        <v>15</v>
      </c>
      <c r="P10" s="64">
        <v>16</v>
      </c>
      <c r="Q10" s="64">
        <v>17</v>
      </c>
    </row>
    <row r="11" spans="1:17" s="65" customFormat="1" ht="15" customHeight="1">
      <c r="A11" s="18">
        <v>1</v>
      </c>
      <c r="B11" s="156" t="s">
        <v>878</v>
      </c>
      <c r="C11" s="336">
        <v>449722</v>
      </c>
      <c r="D11" s="336">
        <v>520</v>
      </c>
      <c r="E11" s="336">
        <v>0</v>
      </c>
      <c r="F11" s="336">
        <v>0</v>
      </c>
      <c r="G11" s="336">
        <f>SUM(C11:F11)</f>
        <v>450242</v>
      </c>
      <c r="H11" s="354">
        <v>259605.845199816</v>
      </c>
      <c r="I11" s="349">
        <v>105.4088194763436</v>
      </c>
      <c r="J11" s="349">
        <v>0</v>
      </c>
      <c r="K11" s="349">
        <v>0</v>
      </c>
      <c r="L11" s="349">
        <f>SUM(H11:K11)</f>
        <v>259711.25401929233</v>
      </c>
      <c r="M11" s="336">
        <v>56298492.5</v>
      </c>
      <c r="N11" s="349">
        <v>22947.5</v>
      </c>
      <c r="O11" s="338">
        <v>0</v>
      </c>
      <c r="P11" s="338">
        <v>0</v>
      </c>
      <c r="Q11" s="349">
        <f>SUM(M11:P11)</f>
        <v>56321440</v>
      </c>
    </row>
    <row r="12" spans="1:17" s="65" customFormat="1" ht="15" customHeight="1">
      <c r="A12" s="18">
        <v>2</v>
      </c>
      <c r="B12" s="156" t="s">
        <v>879</v>
      </c>
      <c r="C12" s="336">
        <v>300187</v>
      </c>
      <c r="D12" s="336">
        <v>0</v>
      </c>
      <c r="E12" s="336">
        <v>0</v>
      </c>
      <c r="F12" s="336">
        <v>0</v>
      </c>
      <c r="G12" s="336">
        <f aca="true" t="shared" si="0" ref="G12:G49">SUM(C12:F12)</f>
        <v>300187</v>
      </c>
      <c r="H12" s="354">
        <v>179161.49635804808</v>
      </c>
      <c r="I12" s="349">
        <v>0</v>
      </c>
      <c r="J12" s="349">
        <v>0</v>
      </c>
      <c r="K12" s="349">
        <v>0</v>
      </c>
      <c r="L12" s="349">
        <f aca="true" t="shared" si="1" ref="L12:L49">SUM(H12:K12)</f>
        <v>179161.49635804808</v>
      </c>
      <c r="M12" s="336">
        <v>42552647</v>
      </c>
      <c r="N12" s="349">
        <v>0</v>
      </c>
      <c r="O12" s="338">
        <v>0</v>
      </c>
      <c r="P12" s="338">
        <v>0</v>
      </c>
      <c r="Q12" s="349">
        <f aca="true" t="shared" si="2" ref="Q12:Q49">SUM(M12:P12)</f>
        <v>42552647</v>
      </c>
    </row>
    <row r="13" spans="1:17" s="65" customFormat="1" ht="15" customHeight="1">
      <c r="A13" s="18">
        <v>3</v>
      </c>
      <c r="B13" s="156" t="s">
        <v>880</v>
      </c>
      <c r="C13" s="336">
        <v>267010</v>
      </c>
      <c r="D13" s="336">
        <v>185</v>
      </c>
      <c r="E13" s="336">
        <v>0</v>
      </c>
      <c r="F13" s="336">
        <v>0</v>
      </c>
      <c r="G13" s="336">
        <f t="shared" si="0"/>
        <v>267195</v>
      </c>
      <c r="H13" s="354">
        <v>144833.041913332</v>
      </c>
      <c r="I13" s="349">
        <v>347.64480227326555</v>
      </c>
      <c r="J13" s="349">
        <v>0</v>
      </c>
      <c r="K13" s="349">
        <v>0</v>
      </c>
      <c r="L13" s="349">
        <f t="shared" si="1"/>
        <v>145180.68671560526</v>
      </c>
      <c r="M13" s="336">
        <v>30539266.8</v>
      </c>
      <c r="N13" s="349">
        <v>73405.20000000001</v>
      </c>
      <c r="O13" s="338">
        <v>0</v>
      </c>
      <c r="P13" s="338">
        <v>0</v>
      </c>
      <c r="Q13" s="349">
        <f t="shared" si="2"/>
        <v>30612672</v>
      </c>
    </row>
    <row r="14" spans="1:17" s="65" customFormat="1" ht="15" customHeight="1">
      <c r="A14" s="18">
        <v>4</v>
      </c>
      <c r="B14" s="156" t="s">
        <v>881</v>
      </c>
      <c r="C14" s="336">
        <v>160396</v>
      </c>
      <c r="D14" s="336">
        <v>356</v>
      </c>
      <c r="E14" s="336">
        <v>0</v>
      </c>
      <c r="F14" s="336">
        <v>0</v>
      </c>
      <c r="G14" s="336">
        <f t="shared" si="0"/>
        <v>160752</v>
      </c>
      <c r="H14" s="354">
        <v>105310.55930310476</v>
      </c>
      <c r="I14" s="349">
        <v>64.62050480232298</v>
      </c>
      <c r="J14" s="349">
        <v>0</v>
      </c>
      <c r="K14" s="349">
        <v>0</v>
      </c>
      <c r="L14" s="349">
        <f t="shared" si="1"/>
        <v>105375.17980790709</v>
      </c>
      <c r="M14" s="336">
        <v>23573768.7</v>
      </c>
      <c r="N14" s="349">
        <v>14465.300000000001</v>
      </c>
      <c r="O14" s="338">
        <v>0</v>
      </c>
      <c r="P14" s="338">
        <v>0</v>
      </c>
      <c r="Q14" s="349">
        <f t="shared" si="2"/>
        <v>23588234</v>
      </c>
    </row>
    <row r="15" spans="1:17" s="65" customFormat="1" ht="15" customHeight="1">
      <c r="A15" s="18">
        <v>5</v>
      </c>
      <c r="B15" s="156" t="s">
        <v>882</v>
      </c>
      <c r="C15" s="336">
        <v>297446</v>
      </c>
      <c r="D15" s="336">
        <v>0</v>
      </c>
      <c r="E15" s="336">
        <v>0</v>
      </c>
      <c r="F15" s="336">
        <v>0</v>
      </c>
      <c r="G15" s="336">
        <f t="shared" si="0"/>
        <v>297446</v>
      </c>
      <c r="H15" s="354">
        <v>177028.00367562604</v>
      </c>
      <c r="I15" s="348">
        <v>0</v>
      </c>
      <c r="J15" s="349">
        <v>0</v>
      </c>
      <c r="K15" s="349">
        <v>0</v>
      </c>
      <c r="L15" s="349">
        <f t="shared" si="1"/>
        <v>177028.00367562604</v>
      </c>
      <c r="M15" s="336">
        <v>38530145</v>
      </c>
      <c r="N15" s="349">
        <v>0</v>
      </c>
      <c r="O15" s="338">
        <v>0</v>
      </c>
      <c r="P15" s="338">
        <v>0</v>
      </c>
      <c r="Q15" s="349">
        <f t="shared" si="2"/>
        <v>38530145</v>
      </c>
    </row>
    <row r="16" spans="1:17" s="65" customFormat="1" ht="15" customHeight="1">
      <c r="A16" s="18">
        <v>6</v>
      </c>
      <c r="B16" s="156" t="s">
        <v>883</v>
      </c>
      <c r="C16" s="336">
        <v>168832</v>
      </c>
      <c r="D16" s="336">
        <v>0</v>
      </c>
      <c r="E16" s="336">
        <v>0</v>
      </c>
      <c r="F16" s="336">
        <v>0</v>
      </c>
      <c r="G16" s="336">
        <f t="shared" si="0"/>
        <v>168832</v>
      </c>
      <c r="H16" s="354">
        <v>113768.09062608093</v>
      </c>
      <c r="I16" s="349">
        <v>0</v>
      </c>
      <c r="J16" s="349">
        <v>0</v>
      </c>
      <c r="K16" s="349">
        <v>0</v>
      </c>
      <c r="L16" s="349">
        <f t="shared" si="1"/>
        <v>113768.09062608093</v>
      </c>
      <c r="M16" s="336">
        <v>26312284</v>
      </c>
      <c r="N16" s="349">
        <v>0</v>
      </c>
      <c r="O16" s="338">
        <v>0</v>
      </c>
      <c r="P16" s="338">
        <v>0</v>
      </c>
      <c r="Q16" s="349">
        <f t="shared" si="2"/>
        <v>26312284</v>
      </c>
    </row>
    <row r="17" spans="1:17" s="65" customFormat="1" ht="15" customHeight="1">
      <c r="A17" s="18">
        <v>7</v>
      </c>
      <c r="B17" s="156" t="s">
        <v>884</v>
      </c>
      <c r="C17" s="336">
        <v>461157</v>
      </c>
      <c r="D17" s="336">
        <v>0</v>
      </c>
      <c r="E17" s="336">
        <v>0</v>
      </c>
      <c r="F17" s="336">
        <v>0</v>
      </c>
      <c r="G17" s="336">
        <f t="shared" si="0"/>
        <v>461157</v>
      </c>
      <c r="H17" s="354">
        <v>275317.00729226635</v>
      </c>
      <c r="I17" s="349">
        <v>0</v>
      </c>
      <c r="J17" s="349">
        <v>0</v>
      </c>
      <c r="K17" s="349">
        <v>0</v>
      </c>
      <c r="L17" s="349">
        <f t="shared" si="1"/>
        <v>275317.00729226635</v>
      </c>
      <c r="M17" s="336">
        <v>57387077</v>
      </c>
      <c r="N17" s="349">
        <v>0</v>
      </c>
      <c r="O17" s="338">
        <v>0</v>
      </c>
      <c r="P17" s="338">
        <v>0</v>
      </c>
      <c r="Q17" s="349">
        <f t="shared" si="2"/>
        <v>57387077</v>
      </c>
    </row>
    <row r="18" spans="1:17" s="65" customFormat="1" ht="15" customHeight="1">
      <c r="A18" s="18">
        <v>8</v>
      </c>
      <c r="B18" s="156" t="s">
        <v>885</v>
      </c>
      <c r="C18" s="336">
        <v>99285</v>
      </c>
      <c r="D18" s="336">
        <v>0</v>
      </c>
      <c r="E18" s="336">
        <v>0</v>
      </c>
      <c r="F18" s="336">
        <v>0</v>
      </c>
      <c r="G18" s="336">
        <f t="shared" si="0"/>
        <v>99285</v>
      </c>
      <c r="H18" s="354">
        <v>61865.47661870504</v>
      </c>
      <c r="I18" s="349">
        <v>0</v>
      </c>
      <c r="J18" s="349">
        <v>0</v>
      </c>
      <c r="K18" s="349">
        <v>0</v>
      </c>
      <c r="L18" s="349">
        <f t="shared" si="1"/>
        <v>61865.47661870504</v>
      </c>
      <c r="M18" s="336">
        <v>13758882</v>
      </c>
      <c r="N18" s="349">
        <v>0</v>
      </c>
      <c r="O18" s="338">
        <v>0</v>
      </c>
      <c r="P18" s="338">
        <v>0</v>
      </c>
      <c r="Q18" s="349">
        <f t="shared" si="2"/>
        <v>13758882</v>
      </c>
    </row>
    <row r="19" spans="1:17" s="65" customFormat="1" ht="15" customHeight="1">
      <c r="A19" s="18">
        <v>9</v>
      </c>
      <c r="B19" s="156" t="s">
        <v>886</v>
      </c>
      <c r="C19" s="336">
        <v>81334</v>
      </c>
      <c r="D19" s="336">
        <v>0</v>
      </c>
      <c r="E19" s="336">
        <v>0</v>
      </c>
      <c r="F19" s="336">
        <v>0</v>
      </c>
      <c r="G19" s="336">
        <f t="shared" si="0"/>
        <v>81334</v>
      </c>
      <c r="H19" s="354">
        <v>45605.92437949432</v>
      </c>
      <c r="I19" s="349">
        <v>0</v>
      </c>
      <c r="J19" s="349">
        <v>0</v>
      </c>
      <c r="K19" s="349">
        <v>0</v>
      </c>
      <c r="L19" s="349">
        <f t="shared" si="1"/>
        <v>45605.92437949432</v>
      </c>
      <c r="M19" s="336">
        <v>9830357</v>
      </c>
      <c r="N19" s="349">
        <v>0</v>
      </c>
      <c r="O19" s="338">
        <v>0</v>
      </c>
      <c r="P19" s="338">
        <v>0</v>
      </c>
      <c r="Q19" s="349">
        <f t="shared" si="2"/>
        <v>9830357</v>
      </c>
    </row>
    <row r="20" spans="1:17" s="65" customFormat="1" ht="15" customHeight="1">
      <c r="A20" s="18">
        <v>10</v>
      </c>
      <c r="B20" s="156" t="s">
        <v>887</v>
      </c>
      <c r="C20" s="336">
        <v>248810</v>
      </c>
      <c r="D20" s="336">
        <v>810</v>
      </c>
      <c r="E20" s="336">
        <v>0</v>
      </c>
      <c r="F20" s="336">
        <v>0</v>
      </c>
      <c r="G20" s="336">
        <f t="shared" si="0"/>
        <v>249620</v>
      </c>
      <c r="H20" s="354">
        <v>154552.0032065556</v>
      </c>
      <c r="I20" s="349">
        <v>180</v>
      </c>
      <c r="J20" s="349">
        <v>0</v>
      </c>
      <c r="K20" s="349">
        <v>0</v>
      </c>
      <c r="L20" s="349">
        <f t="shared" si="1"/>
        <v>154732.0032065556</v>
      </c>
      <c r="M20" s="336">
        <v>34703106.8</v>
      </c>
      <c r="N20" s="349">
        <v>35081.2</v>
      </c>
      <c r="O20" s="338">
        <v>0</v>
      </c>
      <c r="P20" s="338">
        <v>0</v>
      </c>
      <c r="Q20" s="349">
        <f t="shared" si="2"/>
        <v>34738188</v>
      </c>
    </row>
    <row r="21" spans="1:17" s="65" customFormat="1" ht="15" customHeight="1">
      <c r="A21" s="18">
        <v>11</v>
      </c>
      <c r="B21" s="156" t="s">
        <v>888</v>
      </c>
      <c r="C21" s="336">
        <v>311306</v>
      </c>
      <c r="D21" s="336">
        <v>0</v>
      </c>
      <c r="E21" s="336">
        <v>0</v>
      </c>
      <c r="F21" s="336">
        <v>0</v>
      </c>
      <c r="G21" s="336">
        <f t="shared" si="0"/>
        <v>311306</v>
      </c>
      <c r="H21" s="354">
        <v>178428.04917205634</v>
      </c>
      <c r="I21" s="349">
        <v>0</v>
      </c>
      <c r="J21" s="349">
        <v>0</v>
      </c>
      <c r="K21" s="349">
        <v>0</v>
      </c>
      <c r="L21" s="349">
        <f t="shared" si="1"/>
        <v>178428.04917205634</v>
      </c>
      <c r="M21" s="336">
        <v>38899099</v>
      </c>
      <c r="N21" s="349">
        <v>0</v>
      </c>
      <c r="O21" s="338">
        <v>0</v>
      </c>
      <c r="P21" s="338">
        <v>0</v>
      </c>
      <c r="Q21" s="349">
        <f t="shared" si="2"/>
        <v>38899099</v>
      </c>
    </row>
    <row r="22" spans="1:17" s="65" customFormat="1" ht="15" customHeight="1">
      <c r="A22" s="18">
        <v>12</v>
      </c>
      <c r="B22" s="156" t="s">
        <v>889</v>
      </c>
      <c r="C22" s="336">
        <v>470525</v>
      </c>
      <c r="D22" s="336">
        <v>0</v>
      </c>
      <c r="E22" s="336">
        <v>0</v>
      </c>
      <c r="F22" s="336">
        <v>0</v>
      </c>
      <c r="G22" s="336">
        <f t="shared" si="0"/>
        <v>470525</v>
      </c>
      <c r="H22" s="354">
        <v>289963.1635642882</v>
      </c>
      <c r="I22" s="348">
        <v>0</v>
      </c>
      <c r="J22" s="349">
        <v>0</v>
      </c>
      <c r="K22" s="349">
        <v>0</v>
      </c>
      <c r="L22" s="349">
        <f t="shared" si="1"/>
        <v>289963.1635642882</v>
      </c>
      <c r="M22" s="336">
        <v>67294651</v>
      </c>
      <c r="N22" s="349">
        <v>0</v>
      </c>
      <c r="O22" s="338">
        <v>0</v>
      </c>
      <c r="P22" s="338">
        <v>0</v>
      </c>
      <c r="Q22" s="349">
        <f t="shared" si="2"/>
        <v>67294651</v>
      </c>
    </row>
    <row r="23" spans="1:17" s="65" customFormat="1" ht="15" customHeight="1">
      <c r="A23" s="18">
        <v>13</v>
      </c>
      <c r="B23" s="156" t="s">
        <v>890</v>
      </c>
      <c r="C23" s="336">
        <v>285175</v>
      </c>
      <c r="D23" s="336">
        <v>1022</v>
      </c>
      <c r="E23" s="336">
        <v>0</v>
      </c>
      <c r="F23" s="336">
        <v>0</v>
      </c>
      <c r="G23" s="336">
        <f t="shared" si="0"/>
        <v>286197</v>
      </c>
      <c r="H23" s="354">
        <v>178130.97964082911</v>
      </c>
      <c r="I23" s="348">
        <v>198.73274548728128</v>
      </c>
      <c r="J23" s="349">
        <v>0</v>
      </c>
      <c r="K23" s="349">
        <v>0</v>
      </c>
      <c r="L23" s="349">
        <f t="shared" si="1"/>
        <v>178329.7123863164</v>
      </c>
      <c r="M23" s="336">
        <v>38584951.5</v>
      </c>
      <c r="N23" s="349">
        <v>43047.5</v>
      </c>
      <c r="O23" s="338">
        <v>0</v>
      </c>
      <c r="P23" s="338">
        <v>0</v>
      </c>
      <c r="Q23" s="349">
        <f t="shared" si="2"/>
        <v>38627999</v>
      </c>
    </row>
    <row r="24" spans="1:17" s="65" customFormat="1" ht="15" customHeight="1">
      <c r="A24" s="18">
        <v>14</v>
      </c>
      <c r="B24" s="156" t="s">
        <v>891</v>
      </c>
      <c r="C24" s="336">
        <v>267946</v>
      </c>
      <c r="D24" s="336">
        <v>0</v>
      </c>
      <c r="E24" s="336">
        <v>0</v>
      </c>
      <c r="F24" s="336">
        <v>0</v>
      </c>
      <c r="G24" s="336">
        <f t="shared" si="0"/>
        <v>267946</v>
      </c>
      <c r="H24" s="354">
        <v>175801.1935015429</v>
      </c>
      <c r="I24" s="349">
        <v>0</v>
      </c>
      <c r="J24" s="349">
        <v>0</v>
      </c>
      <c r="K24" s="349">
        <v>0</v>
      </c>
      <c r="L24" s="349">
        <f t="shared" si="1"/>
        <v>175801.1935015429</v>
      </c>
      <c r="M24" s="336">
        <v>38739551</v>
      </c>
      <c r="N24" s="349">
        <v>0</v>
      </c>
      <c r="O24" s="338">
        <v>0</v>
      </c>
      <c r="P24" s="338">
        <v>0</v>
      </c>
      <c r="Q24" s="349">
        <f t="shared" si="2"/>
        <v>38739551</v>
      </c>
    </row>
    <row r="25" spans="1:17" s="65" customFormat="1" ht="15" customHeight="1">
      <c r="A25" s="18">
        <v>15</v>
      </c>
      <c r="B25" s="156" t="s">
        <v>892</v>
      </c>
      <c r="C25" s="336">
        <v>514990</v>
      </c>
      <c r="D25" s="336">
        <v>0</v>
      </c>
      <c r="E25" s="336">
        <v>0</v>
      </c>
      <c r="F25" s="336">
        <v>0</v>
      </c>
      <c r="G25" s="336">
        <f t="shared" si="0"/>
        <v>514990</v>
      </c>
      <c r="H25" s="354">
        <v>307737.2598562405</v>
      </c>
      <c r="I25" s="349">
        <v>0</v>
      </c>
      <c r="J25" s="349">
        <v>0</v>
      </c>
      <c r="K25" s="349">
        <v>0</v>
      </c>
      <c r="L25" s="349">
        <f t="shared" si="1"/>
        <v>307737.2598562405</v>
      </c>
      <c r="M25" s="336">
        <v>70641088</v>
      </c>
      <c r="N25" s="349">
        <v>0</v>
      </c>
      <c r="O25" s="338">
        <v>0</v>
      </c>
      <c r="P25" s="338">
        <v>0</v>
      </c>
      <c r="Q25" s="349">
        <f t="shared" si="2"/>
        <v>70641088</v>
      </c>
    </row>
    <row r="26" spans="1:17" s="65" customFormat="1" ht="15" customHeight="1">
      <c r="A26" s="18">
        <v>16</v>
      </c>
      <c r="B26" s="156" t="s">
        <v>893</v>
      </c>
      <c r="C26" s="336">
        <v>449507</v>
      </c>
      <c r="D26" s="336">
        <v>0</v>
      </c>
      <c r="E26" s="336">
        <v>0</v>
      </c>
      <c r="F26" s="336">
        <v>0</v>
      </c>
      <c r="G26" s="336">
        <f t="shared" si="0"/>
        <v>449507</v>
      </c>
      <c r="H26" s="354">
        <v>276594.0296471444</v>
      </c>
      <c r="I26" s="348">
        <v>0</v>
      </c>
      <c r="J26" s="349">
        <v>0</v>
      </c>
      <c r="K26" s="349">
        <v>0</v>
      </c>
      <c r="L26" s="349">
        <f t="shared" si="1"/>
        <v>276594.0296471444</v>
      </c>
      <c r="M26" s="336">
        <v>60828559</v>
      </c>
      <c r="N26" s="349">
        <v>0</v>
      </c>
      <c r="O26" s="338">
        <v>0</v>
      </c>
      <c r="P26" s="338">
        <v>0</v>
      </c>
      <c r="Q26" s="349">
        <f t="shared" si="2"/>
        <v>60828559</v>
      </c>
    </row>
    <row r="27" spans="1:17" s="65" customFormat="1" ht="15" customHeight="1">
      <c r="A27" s="18">
        <v>17</v>
      </c>
      <c r="B27" s="156" t="s">
        <v>894</v>
      </c>
      <c r="C27" s="336">
        <v>107642</v>
      </c>
      <c r="D27" s="336">
        <v>0</v>
      </c>
      <c r="E27" s="336">
        <v>0</v>
      </c>
      <c r="F27" s="336">
        <v>0</v>
      </c>
      <c r="G27" s="336">
        <f t="shared" si="0"/>
        <v>107642</v>
      </c>
      <c r="H27" s="354">
        <v>60343.079308400665</v>
      </c>
      <c r="I27" s="348">
        <v>0</v>
      </c>
      <c r="J27" s="349">
        <v>0</v>
      </c>
      <c r="K27" s="349">
        <v>0</v>
      </c>
      <c r="L27" s="349">
        <f t="shared" si="1"/>
        <v>60343.079308400665</v>
      </c>
      <c r="M27" s="336">
        <v>12843421</v>
      </c>
      <c r="N27" s="349">
        <v>0</v>
      </c>
      <c r="O27" s="338">
        <v>0</v>
      </c>
      <c r="P27" s="338">
        <v>0</v>
      </c>
      <c r="Q27" s="349">
        <f t="shared" si="2"/>
        <v>12843421</v>
      </c>
    </row>
    <row r="28" spans="1:17" s="65" customFormat="1" ht="15" customHeight="1">
      <c r="A28" s="18">
        <v>18</v>
      </c>
      <c r="B28" s="156" t="s">
        <v>895</v>
      </c>
      <c r="C28" s="336">
        <v>350451</v>
      </c>
      <c r="D28" s="336">
        <v>0</v>
      </c>
      <c r="E28" s="336">
        <v>0</v>
      </c>
      <c r="F28" s="336">
        <v>0</v>
      </c>
      <c r="G28" s="336">
        <f t="shared" si="0"/>
        <v>350451</v>
      </c>
      <c r="H28" s="354">
        <v>186297.0462708641</v>
      </c>
      <c r="I28" s="348">
        <v>0</v>
      </c>
      <c r="J28" s="349">
        <v>0</v>
      </c>
      <c r="K28" s="349">
        <v>0</v>
      </c>
      <c r="L28" s="349">
        <f t="shared" si="1"/>
        <v>186297.0462708641</v>
      </c>
      <c r="M28" s="336">
        <v>44087196</v>
      </c>
      <c r="N28" s="349">
        <v>0</v>
      </c>
      <c r="O28" s="338">
        <v>0</v>
      </c>
      <c r="P28" s="338">
        <v>0</v>
      </c>
      <c r="Q28" s="349">
        <f t="shared" si="2"/>
        <v>44087196</v>
      </c>
    </row>
    <row r="29" spans="1:17" s="65" customFormat="1" ht="15" customHeight="1">
      <c r="A29" s="18">
        <v>19</v>
      </c>
      <c r="B29" s="156" t="s">
        <v>896</v>
      </c>
      <c r="C29" s="336">
        <v>664898</v>
      </c>
      <c r="D29" s="336">
        <v>1987</v>
      </c>
      <c r="E29" s="336">
        <v>0</v>
      </c>
      <c r="F29" s="336">
        <v>0</v>
      </c>
      <c r="G29" s="336">
        <f t="shared" si="0"/>
        <v>666885</v>
      </c>
      <c r="H29" s="354">
        <v>429394.0880361174</v>
      </c>
      <c r="I29" s="349">
        <v>392.7742663656885</v>
      </c>
      <c r="J29" s="349">
        <v>0</v>
      </c>
      <c r="K29" s="349">
        <v>0</v>
      </c>
      <c r="L29" s="349">
        <f t="shared" si="1"/>
        <v>429786.86230248306</v>
      </c>
      <c r="M29" s="336">
        <v>95110790.5</v>
      </c>
      <c r="N29" s="349">
        <v>86999.5</v>
      </c>
      <c r="O29" s="338">
        <v>0</v>
      </c>
      <c r="P29" s="338">
        <v>0</v>
      </c>
      <c r="Q29" s="349">
        <f t="shared" si="2"/>
        <v>95197790</v>
      </c>
    </row>
    <row r="30" spans="1:17" s="65" customFormat="1" ht="15" customHeight="1">
      <c r="A30" s="18">
        <v>20</v>
      </c>
      <c r="B30" s="156" t="s">
        <v>897</v>
      </c>
      <c r="C30" s="336">
        <v>462705</v>
      </c>
      <c r="D30" s="336">
        <v>1278</v>
      </c>
      <c r="E30" s="336">
        <v>0</v>
      </c>
      <c r="F30" s="336">
        <v>0</v>
      </c>
      <c r="G30" s="336">
        <f t="shared" si="0"/>
        <v>463983</v>
      </c>
      <c r="H30" s="354">
        <v>327821.81612157833</v>
      </c>
      <c r="I30" s="349">
        <v>238.924191254888</v>
      </c>
      <c r="J30" s="349">
        <v>0</v>
      </c>
      <c r="K30" s="349">
        <v>0</v>
      </c>
      <c r="L30" s="349">
        <f t="shared" si="1"/>
        <v>328060.7403128332</v>
      </c>
      <c r="M30" s="336">
        <v>73773021.5</v>
      </c>
      <c r="N30" s="349">
        <v>53767.5</v>
      </c>
      <c r="O30" s="338">
        <v>0</v>
      </c>
      <c r="P30" s="338">
        <v>0</v>
      </c>
      <c r="Q30" s="349">
        <f t="shared" si="2"/>
        <v>73826789</v>
      </c>
    </row>
    <row r="31" spans="1:17" s="65" customFormat="1" ht="15" customHeight="1">
      <c r="A31" s="18">
        <v>21</v>
      </c>
      <c r="B31" s="156" t="s">
        <v>898</v>
      </c>
      <c r="C31" s="336">
        <v>462755</v>
      </c>
      <c r="D31" s="336">
        <v>0</v>
      </c>
      <c r="E31" s="336">
        <v>0</v>
      </c>
      <c r="F31" s="336">
        <v>0</v>
      </c>
      <c r="G31" s="336">
        <f t="shared" si="0"/>
        <v>462755</v>
      </c>
      <c r="H31" s="354">
        <v>287125.9230537245</v>
      </c>
      <c r="I31" s="349">
        <v>0</v>
      </c>
      <c r="J31" s="349">
        <v>0</v>
      </c>
      <c r="K31" s="349">
        <v>0</v>
      </c>
      <c r="L31" s="349">
        <f t="shared" si="1"/>
        <v>287125.9230537245</v>
      </c>
      <c r="M31" s="336">
        <v>66644798</v>
      </c>
      <c r="N31" s="349">
        <v>0</v>
      </c>
      <c r="O31" s="338">
        <v>0</v>
      </c>
      <c r="P31" s="338">
        <v>0</v>
      </c>
      <c r="Q31" s="349">
        <f t="shared" si="2"/>
        <v>66644798</v>
      </c>
    </row>
    <row r="32" spans="1:17" s="65" customFormat="1" ht="15" customHeight="1">
      <c r="A32" s="18">
        <v>22</v>
      </c>
      <c r="B32" s="156" t="s">
        <v>899</v>
      </c>
      <c r="C32" s="336">
        <v>626044</v>
      </c>
      <c r="D32" s="336">
        <v>0</v>
      </c>
      <c r="E32" s="336">
        <v>0</v>
      </c>
      <c r="F32" s="336">
        <v>0</v>
      </c>
      <c r="G32" s="336">
        <f t="shared" si="0"/>
        <v>626044</v>
      </c>
      <c r="H32" s="354">
        <v>366916.7933869684</v>
      </c>
      <c r="I32" s="349">
        <v>0</v>
      </c>
      <c r="J32" s="349">
        <v>0</v>
      </c>
      <c r="K32" s="349">
        <v>0</v>
      </c>
      <c r="L32" s="349">
        <f t="shared" si="1"/>
        <v>366916.7933869684</v>
      </c>
      <c r="M32" s="336">
        <v>83003917</v>
      </c>
      <c r="N32" s="349">
        <v>0</v>
      </c>
      <c r="O32" s="338">
        <v>0</v>
      </c>
      <c r="P32" s="338">
        <v>0</v>
      </c>
      <c r="Q32" s="349">
        <f t="shared" si="2"/>
        <v>83003917</v>
      </c>
    </row>
    <row r="33" spans="1:17" s="65" customFormat="1" ht="15" customHeight="1">
      <c r="A33" s="18">
        <v>23</v>
      </c>
      <c r="B33" s="156" t="s">
        <v>900</v>
      </c>
      <c r="C33" s="336">
        <v>433582</v>
      </c>
      <c r="D33" s="336">
        <v>369</v>
      </c>
      <c r="E33" s="336">
        <v>0</v>
      </c>
      <c r="F33" s="336">
        <v>0</v>
      </c>
      <c r="G33" s="336">
        <f t="shared" si="0"/>
        <v>433951</v>
      </c>
      <c r="H33" s="354">
        <v>280029.3371366476</v>
      </c>
      <c r="I33" s="348">
        <v>78.81282260255364</v>
      </c>
      <c r="J33" s="349">
        <v>0</v>
      </c>
      <c r="K33" s="349">
        <v>0</v>
      </c>
      <c r="L33" s="349">
        <f t="shared" si="1"/>
        <v>280108.1499592502</v>
      </c>
      <c r="M33" s="336">
        <v>61847279.4</v>
      </c>
      <c r="N33" s="349">
        <v>17406.6</v>
      </c>
      <c r="O33" s="338">
        <v>0</v>
      </c>
      <c r="P33" s="338">
        <v>0</v>
      </c>
      <c r="Q33" s="349">
        <f t="shared" si="2"/>
        <v>61864686</v>
      </c>
    </row>
    <row r="34" spans="1:17" s="65" customFormat="1" ht="15" customHeight="1">
      <c r="A34" s="18">
        <v>24</v>
      </c>
      <c r="B34" s="156" t="s">
        <v>901</v>
      </c>
      <c r="C34" s="336">
        <v>457976</v>
      </c>
      <c r="D34" s="336">
        <v>840</v>
      </c>
      <c r="E34" s="336">
        <v>0</v>
      </c>
      <c r="F34" s="336">
        <v>0</v>
      </c>
      <c r="G34" s="336">
        <f t="shared" si="0"/>
        <v>458816</v>
      </c>
      <c r="H34" s="354">
        <v>259186.14000429466</v>
      </c>
      <c r="I34" s="349">
        <v>160.24178655786991</v>
      </c>
      <c r="J34" s="349">
        <v>0</v>
      </c>
      <c r="K34" s="349">
        <v>0</v>
      </c>
      <c r="L34" s="349">
        <f t="shared" si="1"/>
        <v>259346.38179085252</v>
      </c>
      <c r="M34" s="336">
        <v>60351492.7</v>
      </c>
      <c r="N34" s="349">
        <v>37312.3</v>
      </c>
      <c r="O34" s="338">
        <v>0</v>
      </c>
      <c r="P34" s="338">
        <v>0</v>
      </c>
      <c r="Q34" s="349">
        <f t="shared" si="2"/>
        <v>60388805</v>
      </c>
    </row>
    <row r="35" spans="1:17" s="65" customFormat="1" ht="15" customHeight="1">
      <c r="A35" s="18">
        <v>25</v>
      </c>
      <c r="B35" s="156" t="s">
        <v>902</v>
      </c>
      <c r="C35" s="336">
        <v>227170</v>
      </c>
      <c r="D35" s="336">
        <v>0</v>
      </c>
      <c r="E35" s="336">
        <v>0</v>
      </c>
      <c r="F35" s="336">
        <v>820</v>
      </c>
      <c r="G35" s="336">
        <f t="shared" si="0"/>
        <v>227990</v>
      </c>
      <c r="H35" s="354">
        <v>143649.57400601404</v>
      </c>
      <c r="I35" s="349">
        <v>0</v>
      </c>
      <c r="J35" s="349">
        <v>0</v>
      </c>
      <c r="K35" s="349">
        <v>390</v>
      </c>
      <c r="L35" s="349">
        <f t="shared" si="1"/>
        <v>144039.57400601404</v>
      </c>
      <c r="M35" s="336">
        <v>34395454</v>
      </c>
      <c r="N35" s="349">
        <v>0</v>
      </c>
      <c r="O35" s="338">
        <v>0</v>
      </c>
      <c r="P35" s="338">
        <v>88886</v>
      </c>
      <c r="Q35" s="349">
        <f t="shared" si="2"/>
        <v>34484340</v>
      </c>
    </row>
    <row r="36" spans="1:17" s="65" customFormat="1" ht="15" customHeight="1">
      <c r="A36" s="18">
        <v>26</v>
      </c>
      <c r="B36" s="156" t="s">
        <v>903</v>
      </c>
      <c r="C36" s="336">
        <v>386673</v>
      </c>
      <c r="D36" s="336">
        <v>0</v>
      </c>
      <c r="E36" s="336">
        <v>0</v>
      </c>
      <c r="F36" s="336">
        <v>0</v>
      </c>
      <c r="G36" s="336">
        <f t="shared" si="0"/>
        <v>386673</v>
      </c>
      <c r="H36" s="354">
        <v>221954.18547031237</v>
      </c>
      <c r="I36" s="349">
        <v>0</v>
      </c>
      <c r="J36" s="349">
        <v>0</v>
      </c>
      <c r="K36" s="349">
        <v>0</v>
      </c>
      <c r="L36" s="349">
        <f t="shared" si="1"/>
        <v>221954.18547031237</v>
      </c>
      <c r="M36" s="336">
        <v>50166085</v>
      </c>
      <c r="N36" s="349">
        <v>0</v>
      </c>
      <c r="O36" s="338">
        <v>0</v>
      </c>
      <c r="P36" s="338">
        <v>0</v>
      </c>
      <c r="Q36" s="349">
        <f t="shared" si="2"/>
        <v>50166085</v>
      </c>
    </row>
    <row r="37" spans="1:17" s="65" customFormat="1" ht="15" customHeight="1">
      <c r="A37" s="18">
        <v>27</v>
      </c>
      <c r="B37" s="156" t="s">
        <v>904</v>
      </c>
      <c r="C37" s="336">
        <v>439168</v>
      </c>
      <c r="D37" s="336">
        <v>0</v>
      </c>
      <c r="E37" s="336">
        <v>0</v>
      </c>
      <c r="F37" s="336">
        <v>0</v>
      </c>
      <c r="G37" s="336">
        <f t="shared" si="0"/>
        <v>439168</v>
      </c>
      <c r="H37" s="354">
        <v>238685.95173336787</v>
      </c>
      <c r="I37" s="349">
        <v>0</v>
      </c>
      <c r="J37" s="349">
        <v>0</v>
      </c>
      <c r="K37" s="349">
        <v>0</v>
      </c>
      <c r="L37" s="349">
        <f t="shared" si="1"/>
        <v>238685.95173336787</v>
      </c>
      <c r="M37" s="336">
        <v>55286827</v>
      </c>
      <c r="N37" s="349">
        <v>0</v>
      </c>
      <c r="O37" s="338">
        <v>0</v>
      </c>
      <c r="P37" s="338">
        <v>0</v>
      </c>
      <c r="Q37" s="349">
        <f t="shared" si="2"/>
        <v>55286827</v>
      </c>
    </row>
    <row r="38" spans="1:17" s="65" customFormat="1" ht="15" customHeight="1">
      <c r="A38" s="18">
        <v>28</v>
      </c>
      <c r="B38" s="156" t="s">
        <v>905</v>
      </c>
      <c r="C38" s="336">
        <v>334164</v>
      </c>
      <c r="D38" s="336">
        <v>512</v>
      </c>
      <c r="E38" s="336">
        <v>0</v>
      </c>
      <c r="F38" s="336">
        <v>0</v>
      </c>
      <c r="G38" s="336">
        <f t="shared" si="0"/>
        <v>334676</v>
      </c>
      <c r="H38" s="354">
        <v>207698.96861818014</v>
      </c>
      <c r="I38" s="349">
        <v>117.55203263338433</v>
      </c>
      <c r="J38" s="349">
        <v>0</v>
      </c>
      <c r="K38" s="349">
        <v>0</v>
      </c>
      <c r="L38" s="349">
        <f t="shared" si="1"/>
        <v>207816.52065081353</v>
      </c>
      <c r="M38" s="336">
        <v>44806898.5</v>
      </c>
      <c r="N38" s="349">
        <v>25359.5</v>
      </c>
      <c r="O38" s="338">
        <v>0</v>
      </c>
      <c r="P38" s="338">
        <v>0</v>
      </c>
      <c r="Q38" s="349">
        <f t="shared" si="2"/>
        <v>44832258</v>
      </c>
    </row>
    <row r="39" spans="1:19" ht="15" customHeight="1">
      <c r="A39" s="18">
        <v>29</v>
      </c>
      <c r="B39" s="156" t="s">
        <v>906</v>
      </c>
      <c r="C39" s="338">
        <v>218401</v>
      </c>
      <c r="D39" s="338">
        <v>0</v>
      </c>
      <c r="E39" s="338">
        <v>0</v>
      </c>
      <c r="F39" s="338">
        <v>0</v>
      </c>
      <c r="G39" s="336">
        <f t="shared" si="0"/>
        <v>218401</v>
      </c>
      <c r="H39" s="356">
        <v>140139</v>
      </c>
      <c r="I39" s="349">
        <v>0</v>
      </c>
      <c r="J39" s="349">
        <v>0</v>
      </c>
      <c r="K39" s="349">
        <v>0</v>
      </c>
      <c r="L39" s="349">
        <f t="shared" si="1"/>
        <v>140139</v>
      </c>
      <c r="M39" s="338">
        <v>32969917</v>
      </c>
      <c r="N39" s="348">
        <v>0</v>
      </c>
      <c r="O39" s="338">
        <v>0</v>
      </c>
      <c r="P39" s="338">
        <v>0</v>
      </c>
      <c r="Q39" s="349">
        <f t="shared" si="2"/>
        <v>32969917</v>
      </c>
      <c r="R39" s="65"/>
      <c r="S39" s="65"/>
    </row>
    <row r="40" spans="1:19" ht="15" customHeight="1">
      <c r="A40" s="18">
        <v>30</v>
      </c>
      <c r="B40" s="156" t="s">
        <v>907</v>
      </c>
      <c r="C40" s="338">
        <v>135097</v>
      </c>
      <c r="D40" s="338">
        <v>1720</v>
      </c>
      <c r="E40" s="338">
        <v>0</v>
      </c>
      <c r="F40" s="338">
        <v>0</v>
      </c>
      <c r="G40" s="336">
        <f t="shared" si="0"/>
        <v>136817</v>
      </c>
      <c r="H40" s="356">
        <v>85688.5274802768</v>
      </c>
      <c r="I40" s="349">
        <v>287.2934020891181</v>
      </c>
      <c r="J40" s="349">
        <v>0</v>
      </c>
      <c r="K40" s="349">
        <v>0</v>
      </c>
      <c r="L40" s="349">
        <f t="shared" si="1"/>
        <v>85975.82088236591</v>
      </c>
      <c r="M40" s="338">
        <v>18988090</v>
      </c>
      <c r="N40" s="348">
        <v>65184</v>
      </c>
      <c r="O40" s="338">
        <v>0</v>
      </c>
      <c r="P40" s="338">
        <v>0</v>
      </c>
      <c r="Q40" s="349">
        <f t="shared" si="2"/>
        <v>19053274</v>
      </c>
      <c r="R40" s="65"/>
      <c r="S40" s="65"/>
    </row>
    <row r="41" spans="1:19" ht="15" customHeight="1">
      <c r="A41" s="18">
        <v>31</v>
      </c>
      <c r="B41" s="321" t="s">
        <v>908</v>
      </c>
      <c r="C41" s="338">
        <v>72794</v>
      </c>
      <c r="D41" s="338">
        <v>0</v>
      </c>
      <c r="E41" s="338">
        <v>0</v>
      </c>
      <c r="F41" s="338">
        <v>0</v>
      </c>
      <c r="G41" s="336">
        <f t="shared" si="0"/>
        <v>72794</v>
      </c>
      <c r="H41" s="356">
        <v>43238.719646799116</v>
      </c>
      <c r="I41" s="348">
        <v>0</v>
      </c>
      <c r="J41" s="349">
        <v>0</v>
      </c>
      <c r="K41" s="349">
        <v>0</v>
      </c>
      <c r="L41" s="349">
        <f t="shared" si="1"/>
        <v>43238.719646799116</v>
      </c>
      <c r="M41" s="338">
        <v>9793570</v>
      </c>
      <c r="N41" s="348">
        <v>0</v>
      </c>
      <c r="O41" s="338">
        <v>0</v>
      </c>
      <c r="P41" s="338">
        <v>0</v>
      </c>
      <c r="Q41" s="349">
        <f t="shared" si="2"/>
        <v>9793570</v>
      </c>
      <c r="R41" s="65"/>
      <c r="S41" s="65"/>
    </row>
    <row r="42" spans="1:19" ht="15" customHeight="1">
      <c r="A42" s="18">
        <v>32</v>
      </c>
      <c r="B42" s="321" t="s">
        <v>909</v>
      </c>
      <c r="C42" s="338">
        <v>118785</v>
      </c>
      <c r="D42" s="338">
        <v>0</v>
      </c>
      <c r="E42" s="338">
        <v>0</v>
      </c>
      <c r="F42" s="338">
        <v>0</v>
      </c>
      <c r="G42" s="336">
        <f t="shared" si="0"/>
        <v>118785</v>
      </c>
      <c r="H42" s="356">
        <v>72323.3936694466</v>
      </c>
      <c r="I42" s="349">
        <v>0</v>
      </c>
      <c r="J42" s="349">
        <v>0</v>
      </c>
      <c r="K42" s="349">
        <v>0</v>
      </c>
      <c r="L42" s="349">
        <f t="shared" si="1"/>
        <v>72323.3936694466</v>
      </c>
      <c r="M42" s="338">
        <v>14841049</v>
      </c>
      <c r="N42" s="348">
        <v>0</v>
      </c>
      <c r="O42" s="338">
        <v>0</v>
      </c>
      <c r="P42" s="338">
        <v>0</v>
      </c>
      <c r="Q42" s="349">
        <f t="shared" si="2"/>
        <v>14841049</v>
      </c>
      <c r="R42" s="65"/>
      <c r="S42" s="65"/>
    </row>
    <row r="43" spans="1:19" ht="15" customHeight="1">
      <c r="A43" s="18">
        <v>33</v>
      </c>
      <c r="B43" s="321" t="s">
        <v>910</v>
      </c>
      <c r="C43" s="338">
        <v>232244</v>
      </c>
      <c r="D43" s="338">
        <v>65</v>
      </c>
      <c r="E43" s="338">
        <v>0</v>
      </c>
      <c r="F43" s="338">
        <v>0</v>
      </c>
      <c r="G43" s="336">
        <f t="shared" si="0"/>
        <v>232309</v>
      </c>
      <c r="H43" s="356">
        <v>148742.064351562</v>
      </c>
      <c r="I43" s="349">
        <v>14.661684417792895</v>
      </c>
      <c r="J43" s="349">
        <v>0</v>
      </c>
      <c r="K43" s="349">
        <v>0</v>
      </c>
      <c r="L43" s="349">
        <f t="shared" si="1"/>
        <v>148756.7260359798</v>
      </c>
      <c r="M43" s="338">
        <v>33148517.7</v>
      </c>
      <c r="N43" s="348">
        <v>3276.3</v>
      </c>
      <c r="O43" s="338">
        <v>0</v>
      </c>
      <c r="P43" s="338">
        <v>0</v>
      </c>
      <c r="Q43" s="349">
        <f t="shared" si="2"/>
        <v>33151794</v>
      </c>
      <c r="R43" s="65"/>
      <c r="S43" s="65"/>
    </row>
    <row r="44" spans="1:19" ht="15" customHeight="1">
      <c r="A44" s="18">
        <v>34</v>
      </c>
      <c r="B44" s="321" t="s">
        <v>911</v>
      </c>
      <c r="C44" s="338">
        <v>227862</v>
      </c>
      <c r="D44" s="338">
        <v>812</v>
      </c>
      <c r="E44" s="338">
        <v>0</v>
      </c>
      <c r="F44" s="338">
        <v>0</v>
      </c>
      <c r="G44" s="336">
        <f t="shared" si="0"/>
        <v>228674</v>
      </c>
      <c r="H44" s="356">
        <v>137393</v>
      </c>
      <c r="I44" s="349">
        <v>188.50780169859772</v>
      </c>
      <c r="J44" s="349">
        <v>0</v>
      </c>
      <c r="K44" s="349">
        <v>0</v>
      </c>
      <c r="L44" s="349">
        <f t="shared" si="1"/>
        <v>137581.5078016986</v>
      </c>
      <c r="M44" s="338">
        <v>27812282.4</v>
      </c>
      <c r="N44" s="348">
        <v>38176.600000000006</v>
      </c>
      <c r="O44" s="338">
        <v>0</v>
      </c>
      <c r="P44" s="338">
        <v>0</v>
      </c>
      <c r="Q44" s="349">
        <f t="shared" si="2"/>
        <v>27850459</v>
      </c>
      <c r="R44" s="65"/>
      <c r="S44" s="65"/>
    </row>
    <row r="45" spans="1:19" ht="15" customHeight="1">
      <c r="A45" s="18">
        <v>35</v>
      </c>
      <c r="B45" s="321" t="s">
        <v>912</v>
      </c>
      <c r="C45" s="338">
        <v>333004</v>
      </c>
      <c r="D45" s="338">
        <v>0</v>
      </c>
      <c r="E45" s="338">
        <v>0</v>
      </c>
      <c r="F45" s="338">
        <v>0</v>
      </c>
      <c r="G45" s="336">
        <f t="shared" si="0"/>
        <v>333004</v>
      </c>
      <c r="H45" s="356">
        <v>218817</v>
      </c>
      <c r="I45" s="349">
        <v>0</v>
      </c>
      <c r="J45" s="349">
        <v>0</v>
      </c>
      <c r="K45" s="349">
        <v>0</v>
      </c>
      <c r="L45" s="349">
        <f t="shared" si="1"/>
        <v>218817</v>
      </c>
      <c r="M45" s="338">
        <v>48966761</v>
      </c>
      <c r="N45" s="348">
        <v>0</v>
      </c>
      <c r="O45" s="338">
        <v>0</v>
      </c>
      <c r="P45" s="338">
        <v>0</v>
      </c>
      <c r="Q45" s="349">
        <f t="shared" si="2"/>
        <v>48966761</v>
      </c>
      <c r="R45" s="65"/>
      <c r="S45" s="65"/>
    </row>
    <row r="46" spans="1:19" ht="15" customHeight="1">
      <c r="A46" s="18">
        <v>36</v>
      </c>
      <c r="B46" s="321" t="s">
        <v>913</v>
      </c>
      <c r="C46" s="338">
        <v>268791</v>
      </c>
      <c r="D46" s="338">
        <v>0</v>
      </c>
      <c r="E46" s="338">
        <v>0</v>
      </c>
      <c r="F46" s="338">
        <v>0</v>
      </c>
      <c r="G46" s="336">
        <f t="shared" si="0"/>
        <v>268791</v>
      </c>
      <c r="H46" s="356">
        <v>158399.59699218557</v>
      </c>
      <c r="I46" s="348">
        <v>0</v>
      </c>
      <c r="J46" s="349">
        <v>0</v>
      </c>
      <c r="K46" s="349">
        <v>0</v>
      </c>
      <c r="L46" s="349">
        <f t="shared" si="1"/>
        <v>158399.59699218557</v>
      </c>
      <c r="M46" s="338">
        <v>32229566</v>
      </c>
      <c r="N46" s="348">
        <v>0</v>
      </c>
      <c r="O46" s="338">
        <v>0</v>
      </c>
      <c r="P46" s="338">
        <v>0</v>
      </c>
      <c r="Q46" s="349">
        <f t="shared" si="2"/>
        <v>32229566</v>
      </c>
      <c r="R46" s="65"/>
      <c r="S46" s="65"/>
    </row>
    <row r="47" spans="1:19" ht="15" customHeight="1">
      <c r="A47" s="18">
        <v>37</v>
      </c>
      <c r="B47" s="321" t="s">
        <v>914</v>
      </c>
      <c r="C47" s="338">
        <v>276082</v>
      </c>
      <c r="D47" s="338">
        <v>38</v>
      </c>
      <c r="E47" s="338">
        <v>0</v>
      </c>
      <c r="F47" s="338">
        <v>0</v>
      </c>
      <c r="G47" s="336">
        <f t="shared" si="0"/>
        <v>276120</v>
      </c>
      <c r="H47" s="356">
        <v>166374.05292419085</v>
      </c>
      <c r="I47" s="348">
        <v>10.25082963409904</v>
      </c>
      <c r="J47" s="349">
        <v>0</v>
      </c>
      <c r="K47" s="349">
        <v>0</v>
      </c>
      <c r="L47" s="349">
        <f t="shared" si="1"/>
        <v>166384.30375382496</v>
      </c>
      <c r="M47" s="338">
        <v>38603771.5</v>
      </c>
      <c r="N47" s="348">
        <v>2378.5</v>
      </c>
      <c r="O47" s="338">
        <v>0</v>
      </c>
      <c r="P47" s="338">
        <v>0</v>
      </c>
      <c r="Q47" s="349">
        <f t="shared" si="2"/>
        <v>38606150</v>
      </c>
      <c r="R47" s="65"/>
      <c r="S47" s="65"/>
    </row>
    <row r="48" spans="1:19" ht="15" customHeight="1">
      <c r="A48" s="18">
        <v>38</v>
      </c>
      <c r="B48" s="321" t="s">
        <v>915</v>
      </c>
      <c r="C48" s="338">
        <v>257314</v>
      </c>
      <c r="D48" s="338">
        <v>1141</v>
      </c>
      <c r="E48" s="338">
        <v>0</v>
      </c>
      <c r="F48" s="338">
        <v>0</v>
      </c>
      <c r="G48" s="336">
        <f t="shared" si="0"/>
        <v>258455</v>
      </c>
      <c r="H48" s="356">
        <v>162790.53922978917</v>
      </c>
      <c r="I48" s="349">
        <v>207.82088693436359</v>
      </c>
      <c r="J48" s="349">
        <v>0</v>
      </c>
      <c r="K48" s="349">
        <v>0</v>
      </c>
      <c r="L48" s="349">
        <f t="shared" si="1"/>
        <v>162998.36011672352</v>
      </c>
      <c r="M48" s="338">
        <v>39608566.1</v>
      </c>
      <c r="N48" s="348">
        <v>50564.9</v>
      </c>
      <c r="O48" s="338">
        <v>0</v>
      </c>
      <c r="P48" s="338">
        <v>0</v>
      </c>
      <c r="Q48" s="349">
        <f t="shared" si="2"/>
        <v>39659131</v>
      </c>
      <c r="R48" s="65"/>
      <c r="S48" s="65"/>
    </row>
    <row r="49" spans="1:17" ht="12.75">
      <c r="A49" s="555" t="s">
        <v>14</v>
      </c>
      <c r="B49" s="556"/>
      <c r="C49" s="338">
        <f>SUM(C11:C48)</f>
        <v>11927230</v>
      </c>
      <c r="D49" s="338">
        <f>SUM(D11:D48)</f>
        <v>11655</v>
      </c>
      <c r="E49" s="338">
        <f>SUM(E11:E48)</f>
        <v>0</v>
      </c>
      <c r="F49" s="338">
        <f>SUM(F11:F48)</f>
        <v>820</v>
      </c>
      <c r="G49" s="336">
        <f t="shared" si="0"/>
        <v>11939705</v>
      </c>
      <c r="H49" s="356">
        <f>SUM(H11:H48)</f>
        <v>7266710.921395853</v>
      </c>
      <c r="I49" s="348">
        <f>SUM(I11:I48)</f>
        <v>2593.2465762275688</v>
      </c>
      <c r="J49" s="349">
        <v>0</v>
      </c>
      <c r="K49" s="349">
        <f>SUM(K11:K48)</f>
        <v>390</v>
      </c>
      <c r="L49" s="349">
        <f t="shared" si="1"/>
        <v>7269694.16797208</v>
      </c>
      <c r="M49" s="338">
        <f>SUM(M11:M48)</f>
        <v>1627753197.6000001</v>
      </c>
      <c r="N49" s="348">
        <f>SUM(N11:N48)</f>
        <v>569372.4</v>
      </c>
      <c r="O49" s="338">
        <f>SUM(O11:O48)</f>
        <v>0</v>
      </c>
      <c r="P49" s="338">
        <f>SUM(P11:P48)</f>
        <v>88886</v>
      </c>
      <c r="Q49" s="349">
        <f t="shared" si="2"/>
        <v>1628411456.0000002</v>
      </c>
    </row>
    <row r="50" spans="1:17" ht="12.75">
      <c r="A50" s="72"/>
      <c r="B50" s="22"/>
      <c r="C50" s="22"/>
      <c r="D50" s="22"/>
      <c r="E50" s="22"/>
      <c r="F50" s="22"/>
      <c r="G50" s="22"/>
      <c r="H50" s="22"/>
      <c r="I50" s="22"/>
      <c r="J50" s="22"/>
      <c r="K50" s="22"/>
      <c r="L50" s="22"/>
      <c r="M50" s="22"/>
      <c r="N50" s="22"/>
      <c r="O50" s="22"/>
      <c r="P50" s="22"/>
      <c r="Q50" s="22"/>
    </row>
    <row r="51" spans="1:4" ht="12.75">
      <c r="A51" s="11" t="s">
        <v>7</v>
      </c>
      <c r="B51"/>
      <c r="C51"/>
      <c r="D51"/>
    </row>
    <row r="52" spans="1:13" ht="12.75">
      <c r="A52" t="s">
        <v>8</v>
      </c>
      <c r="B52"/>
      <c r="C52"/>
      <c r="D52"/>
      <c r="I52" s="350"/>
      <c r="M52" s="350"/>
    </row>
    <row r="53" spans="1:12" ht="12.75">
      <c r="A53" t="s">
        <v>9</v>
      </c>
      <c r="B53"/>
      <c r="C53"/>
      <c r="D53"/>
      <c r="I53" s="12"/>
      <c r="J53" s="12"/>
      <c r="K53" s="12"/>
      <c r="L53" s="12"/>
    </row>
    <row r="54" spans="1:12" ht="12.75">
      <c r="A54" s="16" t="s">
        <v>421</v>
      </c>
      <c r="J54" s="12"/>
      <c r="K54" s="12"/>
      <c r="L54" s="12"/>
    </row>
    <row r="57" spans="14:18" ht="12.75" customHeight="1">
      <c r="N57" s="594" t="s">
        <v>1086</v>
      </c>
      <c r="O57" s="594"/>
      <c r="P57" s="594"/>
      <c r="Q57" s="594"/>
      <c r="R57" s="594"/>
    </row>
    <row r="58" spans="14:18" ht="12.75" customHeight="1">
      <c r="N58" s="594"/>
      <c r="O58" s="594"/>
      <c r="P58" s="594"/>
      <c r="Q58" s="594"/>
      <c r="R58" s="594"/>
    </row>
    <row r="59" spans="14:18" ht="12.75" customHeight="1">
      <c r="N59" s="594"/>
      <c r="O59" s="594"/>
      <c r="P59" s="594"/>
      <c r="Q59" s="594"/>
      <c r="R59" s="594"/>
    </row>
    <row r="60" spans="14:18" ht="12.75" customHeight="1">
      <c r="N60" s="594"/>
      <c r="O60" s="594"/>
      <c r="P60" s="594"/>
      <c r="Q60" s="594"/>
      <c r="R60" s="594"/>
    </row>
  </sheetData>
  <sheetProtection/>
  <mergeCells count="13">
    <mergeCell ref="A49:B49"/>
    <mergeCell ref="A7:B7"/>
    <mergeCell ref="N7:Q7"/>
    <mergeCell ref="N57:R60"/>
    <mergeCell ref="A5:O5"/>
    <mergeCell ref="O1:Q1"/>
    <mergeCell ref="A2:L2"/>
    <mergeCell ref="A3:L3"/>
    <mergeCell ref="A8:A9"/>
    <mergeCell ref="B8:B9"/>
    <mergeCell ref="C8:G8"/>
    <mergeCell ref="H8:L8"/>
    <mergeCell ref="M8:Q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pageSetUpPr fitToPage="1"/>
  </sheetPr>
  <dimension ref="A1:R60"/>
  <sheetViews>
    <sheetView zoomScaleSheetLayoutView="80" zoomScalePageLayoutView="0" workbookViewId="0" topLeftCell="A38">
      <selection activeCell="N57" sqref="N57:R60"/>
    </sheetView>
  </sheetViews>
  <sheetFormatPr defaultColWidth="9.140625" defaultRowHeight="12.75"/>
  <cols>
    <col min="1" max="1" width="7.140625" style="16" customWidth="1"/>
    <col min="2" max="2" width="14.00390625" style="16" customWidth="1"/>
    <col min="3" max="3" width="9.57421875" style="16" customWidth="1"/>
    <col min="4" max="4" width="9.28125" style="16" customWidth="1"/>
    <col min="5" max="5" width="13.140625" style="16" customWidth="1"/>
    <col min="6" max="6" width="9.140625" style="16" customWidth="1"/>
    <col min="7" max="7" width="10.8515625" style="16" customWidth="1"/>
    <col min="8" max="8" width="10.28125" style="16" customWidth="1"/>
    <col min="9" max="9" width="10.8515625" style="16" customWidth="1"/>
    <col min="10" max="10" width="10.28125" style="16" customWidth="1"/>
    <col min="11" max="11" width="11.28125" style="16" customWidth="1"/>
    <col min="12" max="12" width="11.7109375" style="16" customWidth="1"/>
    <col min="13" max="13" width="11.140625" style="16" customWidth="1"/>
    <col min="14" max="14" width="10.7109375" style="16" customWidth="1"/>
    <col min="15" max="15" width="8.8515625" style="16" customWidth="1"/>
    <col min="16" max="16" width="10.57421875" style="16" bestFit="1" customWidth="1"/>
    <col min="17" max="17" width="11.00390625" style="16" customWidth="1"/>
    <col min="18" max="18" width="9.140625" style="16" hidden="1" customWidth="1"/>
    <col min="19" max="16384" width="9.140625" style="16" customWidth="1"/>
  </cols>
  <sheetData>
    <row r="1" spans="15:17" ht="12.75" customHeight="1">
      <c r="O1" s="571" t="s">
        <v>55</v>
      </c>
      <c r="P1" s="571"/>
      <c r="Q1" s="571"/>
    </row>
    <row r="2" spans="1:16" ht="15.75">
      <c r="A2" s="572" t="s">
        <v>0</v>
      </c>
      <c r="B2" s="572"/>
      <c r="C2" s="572"/>
      <c r="D2" s="572"/>
      <c r="E2" s="572"/>
      <c r="F2" s="572"/>
      <c r="G2" s="572"/>
      <c r="H2" s="572"/>
      <c r="I2" s="572"/>
      <c r="J2" s="572"/>
      <c r="K2" s="572"/>
      <c r="L2" s="572"/>
      <c r="M2" s="44"/>
      <c r="N2" s="44"/>
      <c r="O2" s="44"/>
      <c r="P2" s="44"/>
    </row>
    <row r="3" spans="1:16" ht="20.25">
      <c r="A3" s="573" t="s">
        <v>693</v>
      </c>
      <c r="B3" s="573"/>
      <c r="C3" s="573"/>
      <c r="D3" s="573"/>
      <c r="E3" s="573"/>
      <c r="F3" s="573"/>
      <c r="G3" s="573"/>
      <c r="H3" s="573"/>
      <c r="I3" s="573"/>
      <c r="J3" s="573"/>
      <c r="K3" s="573"/>
      <c r="L3" s="573"/>
      <c r="M3" s="43"/>
      <c r="N3" s="43"/>
      <c r="O3" s="43"/>
      <c r="P3" s="43"/>
    </row>
    <row r="4" ht="11.25" customHeight="1"/>
    <row r="5" spans="1:12" ht="15.75">
      <c r="A5" s="638" t="s">
        <v>836</v>
      </c>
      <c r="B5" s="638"/>
      <c r="C5" s="638"/>
      <c r="D5" s="638"/>
      <c r="E5" s="638"/>
      <c r="F5" s="638"/>
      <c r="G5" s="638"/>
      <c r="H5" s="638"/>
      <c r="I5" s="638"/>
      <c r="J5" s="638"/>
      <c r="K5" s="638"/>
      <c r="L5" s="638"/>
    </row>
    <row r="7" spans="1:18" ht="12" customHeight="1">
      <c r="A7" s="566" t="s">
        <v>876</v>
      </c>
      <c r="B7" s="566"/>
      <c r="N7" s="631" t="s">
        <v>770</v>
      </c>
      <c r="O7" s="631"/>
      <c r="P7" s="631"/>
      <c r="Q7" s="631"/>
      <c r="R7" s="631"/>
    </row>
    <row r="8" spans="1:17" s="15" customFormat="1" ht="29.25" customHeight="1">
      <c r="A8" s="550" t="s">
        <v>2</v>
      </c>
      <c r="B8" s="550" t="s">
        <v>3</v>
      </c>
      <c r="C8" s="589" t="s">
        <v>778</v>
      </c>
      <c r="D8" s="589"/>
      <c r="E8" s="589"/>
      <c r="F8" s="567"/>
      <c r="G8" s="567"/>
      <c r="H8" s="568" t="s">
        <v>628</v>
      </c>
      <c r="I8" s="589"/>
      <c r="J8" s="589"/>
      <c r="K8" s="589"/>
      <c r="L8" s="589"/>
      <c r="M8" s="639" t="s">
        <v>103</v>
      </c>
      <c r="N8" s="640"/>
      <c r="O8" s="640"/>
      <c r="P8" s="640"/>
      <c r="Q8" s="641"/>
    </row>
    <row r="9" spans="1:18" s="15" customFormat="1" ht="38.25">
      <c r="A9" s="550"/>
      <c r="B9" s="550"/>
      <c r="C9" s="5" t="s">
        <v>203</v>
      </c>
      <c r="D9" s="5" t="s">
        <v>204</v>
      </c>
      <c r="E9" s="5" t="s">
        <v>349</v>
      </c>
      <c r="F9" s="7" t="s">
        <v>210</v>
      </c>
      <c r="G9" s="7" t="s">
        <v>108</v>
      </c>
      <c r="H9" s="5" t="s">
        <v>203</v>
      </c>
      <c r="I9" s="5" t="s">
        <v>204</v>
      </c>
      <c r="J9" s="5" t="s">
        <v>349</v>
      </c>
      <c r="K9" s="5" t="s">
        <v>210</v>
      </c>
      <c r="L9" s="5" t="s">
        <v>109</v>
      </c>
      <c r="M9" s="5" t="s">
        <v>203</v>
      </c>
      <c r="N9" s="5" t="s">
        <v>204</v>
      </c>
      <c r="O9" s="5" t="s">
        <v>349</v>
      </c>
      <c r="P9" s="7" t="s">
        <v>210</v>
      </c>
      <c r="Q9" s="5" t="s">
        <v>110</v>
      </c>
      <c r="R9" s="30"/>
    </row>
    <row r="10" spans="1:17" s="15" customFormat="1" ht="12.75">
      <c r="A10" s="5">
        <v>1</v>
      </c>
      <c r="B10" s="5">
        <v>2</v>
      </c>
      <c r="C10" s="5">
        <v>3</v>
      </c>
      <c r="D10" s="5">
        <v>4</v>
      </c>
      <c r="E10" s="5">
        <v>5</v>
      </c>
      <c r="F10" s="7">
        <v>6</v>
      </c>
      <c r="G10" s="5">
        <v>7</v>
      </c>
      <c r="H10" s="5">
        <v>8</v>
      </c>
      <c r="I10" s="5">
        <v>9</v>
      </c>
      <c r="J10" s="5">
        <v>10</v>
      </c>
      <c r="K10" s="5">
        <v>11</v>
      </c>
      <c r="L10" s="5">
        <v>12</v>
      </c>
      <c r="M10" s="5">
        <v>13</v>
      </c>
      <c r="N10" s="343">
        <v>14</v>
      </c>
      <c r="O10" s="1">
        <v>15</v>
      </c>
      <c r="P10" s="2">
        <v>16</v>
      </c>
      <c r="Q10" s="5">
        <v>17</v>
      </c>
    </row>
    <row r="11" spans="1:17" s="15" customFormat="1" ht="15" customHeight="1">
      <c r="A11" s="5">
        <v>1</v>
      </c>
      <c r="B11" s="156" t="s">
        <v>878</v>
      </c>
      <c r="C11" s="336">
        <v>242921</v>
      </c>
      <c r="D11" s="336">
        <v>670</v>
      </c>
      <c r="E11" s="336">
        <v>0</v>
      </c>
      <c r="F11" s="337">
        <v>145</v>
      </c>
      <c r="G11" s="337">
        <f>SUM(C11:F11)</f>
        <v>243736</v>
      </c>
      <c r="H11" s="349">
        <v>131601.68254716982</v>
      </c>
      <c r="I11" s="349">
        <v>257.0647050741894</v>
      </c>
      <c r="J11" s="336">
        <v>0</v>
      </c>
      <c r="K11" s="349">
        <v>49.36320754716982</v>
      </c>
      <c r="L11" s="349">
        <f>SUM(H11:K11)</f>
        <v>131908.11045979118</v>
      </c>
      <c r="M11" s="349">
        <v>28736543.401</v>
      </c>
      <c r="N11" s="348">
        <v>56132.649</v>
      </c>
      <c r="O11" s="348">
        <v>0</v>
      </c>
      <c r="P11" s="349">
        <v>10778.95</v>
      </c>
      <c r="Q11" s="349">
        <f>SUM(M11:P11)</f>
        <v>28803455</v>
      </c>
    </row>
    <row r="12" spans="1:17" s="15" customFormat="1" ht="15" customHeight="1">
      <c r="A12" s="5">
        <v>2</v>
      </c>
      <c r="B12" s="156" t="s">
        <v>879</v>
      </c>
      <c r="C12" s="336">
        <v>150298</v>
      </c>
      <c r="D12" s="336">
        <v>1681</v>
      </c>
      <c r="E12" s="336">
        <v>0</v>
      </c>
      <c r="F12" s="337">
        <v>89</v>
      </c>
      <c r="G12" s="337">
        <f aca="true" t="shared" si="0" ref="G12:G48">SUM(C12:F12)</f>
        <v>152068</v>
      </c>
      <c r="H12" s="349">
        <v>87720.84298147733</v>
      </c>
      <c r="I12" s="349">
        <v>1002.525485382727</v>
      </c>
      <c r="J12" s="336">
        <v>0</v>
      </c>
      <c r="K12" s="349">
        <v>29.530439634010264</v>
      </c>
      <c r="L12" s="349">
        <f aca="true" t="shared" si="1" ref="L12:L49">SUM(H12:K12)</f>
        <v>88752.89890649405</v>
      </c>
      <c r="M12" s="349">
        <v>19653854.869999997</v>
      </c>
      <c r="N12" s="348">
        <v>224615.835</v>
      </c>
      <c r="O12" s="348">
        <v>0</v>
      </c>
      <c r="P12" s="349">
        <v>6616.295</v>
      </c>
      <c r="Q12" s="349">
        <f aca="true" t="shared" si="2" ref="Q12:Q49">SUM(M12:P12)</f>
        <v>19885087</v>
      </c>
    </row>
    <row r="13" spans="1:17" s="15" customFormat="1" ht="15" customHeight="1">
      <c r="A13" s="5">
        <v>3</v>
      </c>
      <c r="B13" s="156" t="s">
        <v>880</v>
      </c>
      <c r="C13" s="336">
        <v>156019</v>
      </c>
      <c r="D13" s="336">
        <v>1346</v>
      </c>
      <c r="E13" s="336">
        <v>0</v>
      </c>
      <c r="F13" s="337">
        <v>0</v>
      </c>
      <c r="G13" s="337">
        <f t="shared" si="0"/>
        <v>157365</v>
      </c>
      <c r="H13" s="349">
        <v>77864.18343630068</v>
      </c>
      <c r="I13" s="349">
        <v>919.9146166807078</v>
      </c>
      <c r="J13" s="336">
        <v>0</v>
      </c>
      <c r="K13" s="349">
        <v>654.0747449218385</v>
      </c>
      <c r="L13" s="349">
        <f t="shared" si="1"/>
        <v>79438.17279790321</v>
      </c>
      <c r="M13" s="349">
        <v>16636461.433</v>
      </c>
      <c r="N13" s="348">
        <v>196548.957</v>
      </c>
      <c r="O13" s="348">
        <v>0</v>
      </c>
      <c r="P13" s="349">
        <v>139749.61</v>
      </c>
      <c r="Q13" s="349">
        <f t="shared" si="2"/>
        <v>16972760</v>
      </c>
    </row>
    <row r="14" spans="1:17" s="15" customFormat="1" ht="15" customHeight="1">
      <c r="A14" s="5">
        <v>4</v>
      </c>
      <c r="B14" s="156" t="s">
        <v>881</v>
      </c>
      <c r="C14" s="336">
        <v>98016</v>
      </c>
      <c r="D14" s="336">
        <v>1372</v>
      </c>
      <c r="E14" s="336">
        <v>0</v>
      </c>
      <c r="F14" s="337">
        <v>537</v>
      </c>
      <c r="G14" s="337">
        <f t="shared" si="0"/>
        <v>99925</v>
      </c>
      <c r="H14" s="349">
        <v>57655.45474823322</v>
      </c>
      <c r="I14" s="349">
        <v>2728.0411219081275</v>
      </c>
      <c r="J14" s="336">
        <v>0</v>
      </c>
      <c r="K14" s="349">
        <v>176.31420053003538</v>
      </c>
      <c r="L14" s="349">
        <f t="shared" si="1"/>
        <v>60559.81007067138</v>
      </c>
      <c r="M14" s="349">
        <v>13053194.955</v>
      </c>
      <c r="N14" s="348">
        <v>617628.51</v>
      </c>
      <c r="O14" s="348">
        <v>0</v>
      </c>
      <c r="P14" s="349">
        <v>39917.535</v>
      </c>
      <c r="Q14" s="349">
        <f t="shared" si="2"/>
        <v>13710741</v>
      </c>
    </row>
    <row r="15" spans="1:17" s="15" customFormat="1" ht="15" customHeight="1">
      <c r="A15" s="5">
        <v>5</v>
      </c>
      <c r="B15" s="156" t="s">
        <v>882</v>
      </c>
      <c r="C15" s="336">
        <v>180670</v>
      </c>
      <c r="D15" s="336">
        <v>1676</v>
      </c>
      <c r="E15" s="336">
        <v>0</v>
      </c>
      <c r="F15" s="337">
        <v>1343</v>
      </c>
      <c r="G15" s="337">
        <f t="shared" si="0"/>
        <v>183689</v>
      </c>
      <c r="H15" s="349">
        <v>100259.5537637427</v>
      </c>
      <c r="I15" s="349">
        <v>656.9183999999999</v>
      </c>
      <c r="J15" s="336">
        <v>0</v>
      </c>
      <c r="K15" s="349">
        <v>467.05064327485377</v>
      </c>
      <c r="L15" s="349">
        <f t="shared" si="1"/>
        <v>101383.52280701755</v>
      </c>
      <c r="M15" s="349">
        <v>21430479.617000002</v>
      </c>
      <c r="N15" s="348">
        <v>140416.308</v>
      </c>
      <c r="O15" s="348">
        <v>0</v>
      </c>
      <c r="P15" s="349">
        <v>99832.075</v>
      </c>
      <c r="Q15" s="349">
        <f t="shared" si="2"/>
        <v>21670728</v>
      </c>
    </row>
    <row r="16" spans="1:17" s="15" customFormat="1" ht="15" customHeight="1">
      <c r="A16" s="5">
        <v>6</v>
      </c>
      <c r="B16" s="156" t="s">
        <v>883</v>
      </c>
      <c r="C16" s="336">
        <v>106617</v>
      </c>
      <c r="D16" s="336">
        <v>0</v>
      </c>
      <c r="E16" s="336">
        <v>0</v>
      </c>
      <c r="F16" s="337">
        <v>0</v>
      </c>
      <c r="G16" s="337">
        <f t="shared" si="0"/>
        <v>106617</v>
      </c>
      <c r="H16" s="349">
        <v>65423.605988283794</v>
      </c>
      <c r="I16" s="349">
        <v>0</v>
      </c>
      <c r="J16" s="336">
        <v>0</v>
      </c>
      <c r="K16" s="349">
        <v>0</v>
      </c>
      <c r="L16" s="349">
        <f t="shared" si="1"/>
        <v>65423.605988283794</v>
      </c>
      <c r="M16" s="349">
        <v>15076870</v>
      </c>
      <c r="N16" s="348">
        <v>0</v>
      </c>
      <c r="O16" s="348">
        <v>0</v>
      </c>
      <c r="P16" s="349">
        <v>0</v>
      </c>
      <c r="Q16" s="349">
        <f t="shared" si="2"/>
        <v>15076870</v>
      </c>
    </row>
    <row r="17" spans="1:17" s="15" customFormat="1" ht="15" customHeight="1">
      <c r="A17" s="5">
        <v>7</v>
      </c>
      <c r="B17" s="156" t="s">
        <v>884</v>
      </c>
      <c r="C17" s="336">
        <v>224058</v>
      </c>
      <c r="D17" s="336">
        <v>0</v>
      </c>
      <c r="E17" s="336">
        <v>0</v>
      </c>
      <c r="F17" s="337">
        <v>2417</v>
      </c>
      <c r="G17" s="337">
        <f t="shared" si="0"/>
        <v>226475</v>
      </c>
      <c r="H17" s="349">
        <v>119100.06200559522</v>
      </c>
      <c r="I17" s="349">
        <v>0</v>
      </c>
      <c r="J17" s="336">
        <v>0</v>
      </c>
      <c r="K17" s="349">
        <v>866.6175236349604</v>
      </c>
      <c r="L17" s="349">
        <f t="shared" si="1"/>
        <v>119966.67952923018</v>
      </c>
      <c r="M17" s="349">
        <v>24691824.855</v>
      </c>
      <c r="N17" s="348">
        <v>0</v>
      </c>
      <c r="O17" s="348">
        <v>0</v>
      </c>
      <c r="P17" s="349">
        <v>179667.145</v>
      </c>
      <c r="Q17" s="349">
        <f t="shared" si="2"/>
        <v>24871492</v>
      </c>
    </row>
    <row r="18" spans="1:17" s="15" customFormat="1" ht="15" customHeight="1">
      <c r="A18" s="5">
        <v>8</v>
      </c>
      <c r="B18" s="156" t="s">
        <v>885</v>
      </c>
      <c r="C18" s="336">
        <v>58456</v>
      </c>
      <c r="D18" s="336">
        <v>670</v>
      </c>
      <c r="E18" s="336">
        <v>0</v>
      </c>
      <c r="F18" s="337">
        <v>0</v>
      </c>
      <c r="G18" s="337">
        <f t="shared" si="0"/>
        <v>59126</v>
      </c>
      <c r="H18" s="349">
        <v>31680.338792207203</v>
      </c>
      <c r="I18" s="349">
        <v>253.72982416489623</v>
      </c>
      <c r="J18" s="336">
        <v>0</v>
      </c>
      <c r="K18" s="349">
        <v>0</v>
      </c>
      <c r="L18" s="349">
        <f t="shared" si="1"/>
        <v>31934.0686163721</v>
      </c>
      <c r="M18" s="349">
        <v>7008641.351</v>
      </c>
      <c r="N18" s="348">
        <v>56132.649</v>
      </c>
      <c r="O18" s="348">
        <v>0</v>
      </c>
      <c r="P18" s="349">
        <v>0</v>
      </c>
      <c r="Q18" s="349">
        <f t="shared" si="2"/>
        <v>7064774</v>
      </c>
    </row>
    <row r="19" spans="1:17" s="15" customFormat="1" ht="15" customHeight="1">
      <c r="A19" s="5">
        <v>9</v>
      </c>
      <c r="B19" s="156" t="s">
        <v>886</v>
      </c>
      <c r="C19" s="336">
        <v>49764</v>
      </c>
      <c r="D19" s="336">
        <v>335</v>
      </c>
      <c r="E19" s="336">
        <v>0</v>
      </c>
      <c r="F19" s="337">
        <v>0</v>
      </c>
      <c r="G19" s="337">
        <f t="shared" si="0"/>
        <v>50099</v>
      </c>
      <c r="H19" s="349">
        <v>24478.48332363213</v>
      </c>
      <c r="I19" s="349">
        <v>136.1412398137369</v>
      </c>
      <c r="J19" s="336">
        <v>0</v>
      </c>
      <c r="K19" s="349">
        <v>0</v>
      </c>
      <c r="L19" s="349">
        <f t="shared" si="1"/>
        <v>24614.624563445865</v>
      </c>
      <c r="M19" s="349">
        <v>5046484.122</v>
      </c>
      <c r="N19" s="348">
        <v>28066.878</v>
      </c>
      <c r="O19" s="348">
        <v>0</v>
      </c>
      <c r="P19" s="349">
        <v>0</v>
      </c>
      <c r="Q19" s="349">
        <f t="shared" si="2"/>
        <v>5074551</v>
      </c>
    </row>
    <row r="20" spans="1:17" s="15" customFormat="1" ht="15" customHeight="1">
      <c r="A20" s="5">
        <v>10</v>
      </c>
      <c r="B20" s="156" t="s">
        <v>887</v>
      </c>
      <c r="C20" s="336">
        <v>131351</v>
      </c>
      <c r="D20" s="336">
        <v>670</v>
      </c>
      <c r="E20" s="336">
        <v>0</v>
      </c>
      <c r="F20" s="337">
        <v>537</v>
      </c>
      <c r="G20" s="337">
        <f t="shared" si="0"/>
        <v>132558</v>
      </c>
      <c r="H20" s="349">
        <v>68992.83848760478</v>
      </c>
      <c r="I20" s="349">
        <v>250.2793338683788</v>
      </c>
      <c r="J20" s="336">
        <v>0</v>
      </c>
      <c r="K20" s="349">
        <v>177.9808052434457</v>
      </c>
      <c r="L20" s="349">
        <f t="shared" si="1"/>
        <v>69421.09862671662</v>
      </c>
      <c r="M20" s="349">
        <v>15473713.816</v>
      </c>
      <c r="N20" s="348">
        <v>56132.649</v>
      </c>
      <c r="O20" s="348">
        <v>0</v>
      </c>
      <c r="P20" s="349">
        <v>39917.535</v>
      </c>
      <c r="Q20" s="349">
        <f t="shared" si="2"/>
        <v>15569764</v>
      </c>
    </row>
    <row r="21" spans="1:17" s="15" customFormat="1" ht="15" customHeight="1">
      <c r="A21" s="5">
        <v>11</v>
      </c>
      <c r="B21" s="156" t="s">
        <v>888</v>
      </c>
      <c r="C21" s="336">
        <v>180002</v>
      </c>
      <c r="D21" s="336">
        <v>1005</v>
      </c>
      <c r="E21" s="336">
        <v>0</v>
      </c>
      <c r="F21" s="337">
        <v>1611</v>
      </c>
      <c r="G21" s="337">
        <f t="shared" si="0"/>
        <v>182618</v>
      </c>
      <c r="H21" s="349">
        <v>106757.01833427284</v>
      </c>
      <c r="I21" s="349">
        <v>395.5257750845547</v>
      </c>
      <c r="J21" s="336">
        <v>0</v>
      </c>
      <c r="K21" s="349">
        <v>562.5395058248779</v>
      </c>
      <c r="L21" s="349">
        <f t="shared" si="1"/>
        <v>107715.08361518227</v>
      </c>
      <c r="M21" s="349">
        <v>22726434.063</v>
      </c>
      <c r="N21" s="348">
        <v>84199.527</v>
      </c>
      <c r="O21" s="348">
        <v>0</v>
      </c>
      <c r="P21" s="349">
        <v>119753.41</v>
      </c>
      <c r="Q21" s="349">
        <f t="shared" si="2"/>
        <v>22930387</v>
      </c>
    </row>
    <row r="22" spans="1:17" s="15" customFormat="1" ht="15" customHeight="1">
      <c r="A22" s="5">
        <v>12</v>
      </c>
      <c r="B22" s="156" t="s">
        <v>889</v>
      </c>
      <c r="C22" s="336">
        <v>269354</v>
      </c>
      <c r="D22" s="336">
        <v>0</v>
      </c>
      <c r="E22" s="336">
        <v>0</v>
      </c>
      <c r="F22" s="337">
        <v>2417</v>
      </c>
      <c r="G22" s="337">
        <f t="shared" si="0"/>
        <v>271771</v>
      </c>
      <c r="H22" s="349">
        <v>166727.2224956572</v>
      </c>
      <c r="I22" s="349">
        <v>0</v>
      </c>
      <c r="J22" s="336">
        <v>0</v>
      </c>
      <c r="K22" s="349">
        <v>743.1017660683266</v>
      </c>
      <c r="L22" s="349">
        <f t="shared" si="1"/>
        <v>167470.3242617255</v>
      </c>
      <c r="M22" s="349">
        <v>40311307.855</v>
      </c>
      <c r="N22" s="348">
        <v>0</v>
      </c>
      <c r="O22" s="348">
        <v>0</v>
      </c>
      <c r="P22" s="349">
        <v>179667.145</v>
      </c>
      <c r="Q22" s="349">
        <f t="shared" si="2"/>
        <v>40490975</v>
      </c>
    </row>
    <row r="23" spans="1:17" s="15" customFormat="1" ht="15" customHeight="1">
      <c r="A23" s="5">
        <v>13</v>
      </c>
      <c r="B23" s="156" t="s">
        <v>890</v>
      </c>
      <c r="C23" s="336">
        <v>175119</v>
      </c>
      <c r="D23" s="336">
        <v>1121</v>
      </c>
      <c r="E23" s="336">
        <v>0</v>
      </c>
      <c r="F23" s="337">
        <v>4297</v>
      </c>
      <c r="G23" s="337">
        <f t="shared" si="0"/>
        <v>180537</v>
      </c>
      <c r="H23" s="349">
        <v>107477.78872607382</v>
      </c>
      <c r="I23" s="349">
        <v>1542.637297371554</v>
      </c>
      <c r="J23" s="336">
        <v>0</v>
      </c>
      <c r="K23" s="349">
        <v>1462.672245626889</v>
      </c>
      <c r="L23" s="349">
        <f t="shared" si="1"/>
        <v>110483.09826907226</v>
      </c>
      <c r="M23" s="349">
        <v>23470999.502</v>
      </c>
      <c r="N23" s="348">
        <v>336881.133</v>
      </c>
      <c r="O23" s="348">
        <v>0</v>
      </c>
      <c r="P23" s="349">
        <v>319418.365</v>
      </c>
      <c r="Q23" s="349">
        <f t="shared" si="2"/>
        <v>24127299</v>
      </c>
    </row>
    <row r="24" spans="1:17" s="15" customFormat="1" ht="15" customHeight="1">
      <c r="A24" s="5">
        <v>14</v>
      </c>
      <c r="B24" s="156" t="s">
        <v>891</v>
      </c>
      <c r="C24" s="336">
        <v>139500</v>
      </c>
      <c r="D24" s="336">
        <v>1676</v>
      </c>
      <c r="E24" s="336">
        <v>0</v>
      </c>
      <c r="F24" s="337">
        <v>2417</v>
      </c>
      <c r="G24" s="337">
        <f t="shared" si="0"/>
        <v>143593</v>
      </c>
      <c r="H24" s="349">
        <v>86818.92222971757</v>
      </c>
      <c r="I24" s="349">
        <v>631.4818672423097</v>
      </c>
      <c r="J24" s="336">
        <v>0</v>
      </c>
      <c r="K24" s="349">
        <v>808.001191761108</v>
      </c>
      <c r="L24" s="349">
        <f t="shared" si="1"/>
        <v>88258.405288721</v>
      </c>
      <c r="M24" s="349">
        <v>19305055.547000002</v>
      </c>
      <c r="N24" s="348">
        <v>140416.308</v>
      </c>
      <c r="O24" s="348">
        <v>0</v>
      </c>
      <c r="P24" s="349">
        <v>179667.145</v>
      </c>
      <c r="Q24" s="349">
        <f t="shared" si="2"/>
        <v>19625139</v>
      </c>
    </row>
    <row r="25" spans="1:17" s="15" customFormat="1" ht="15" customHeight="1">
      <c r="A25" s="5">
        <v>15</v>
      </c>
      <c r="B25" s="156" t="s">
        <v>892</v>
      </c>
      <c r="C25" s="336">
        <v>293741</v>
      </c>
      <c r="D25" s="336">
        <v>335</v>
      </c>
      <c r="E25" s="336">
        <v>0</v>
      </c>
      <c r="F25" s="337">
        <v>3760</v>
      </c>
      <c r="G25" s="337">
        <f t="shared" si="0"/>
        <v>297836</v>
      </c>
      <c r="H25" s="349">
        <v>160938.80343164696</v>
      </c>
      <c r="I25" s="349">
        <v>120.84769860064586</v>
      </c>
      <c r="J25" s="336">
        <v>0</v>
      </c>
      <c r="K25" s="349">
        <v>1203.4446716899893</v>
      </c>
      <c r="L25" s="349">
        <f t="shared" si="1"/>
        <v>162263.0958019376</v>
      </c>
      <c r="M25" s="349">
        <v>37378037.097</v>
      </c>
      <c r="N25" s="348">
        <v>28066.878</v>
      </c>
      <c r="O25" s="348">
        <v>0</v>
      </c>
      <c r="P25" s="349">
        <v>279500.025</v>
      </c>
      <c r="Q25" s="349">
        <f t="shared" si="2"/>
        <v>37685604</v>
      </c>
    </row>
    <row r="26" spans="1:17" s="15" customFormat="1" ht="15" customHeight="1">
      <c r="A26" s="5">
        <v>16</v>
      </c>
      <c r="B26" s="156" t="s">
        <v>893</v>
      </c>
      <c r="C26" s="336">
        <v>221083</v>
      </c>
      <c r="D26" s="336">
        <v>1346</v>
      </c>
      <c r="E26" s="336">
        <v>0</v>
      </c>
      <c r="F26" s="337">
        <v>10204</v>
      </c>
      <c r="G26" s="337">
        <f t="shared" si="0"/>
        <v>232633</v>
      </c>
      <c r="H26" s="349">
        <v>135837.3284424276</v>
      </c>
      <c r="I26" s="349">
        <v>900.9394801980197</v>
      </c>
      <c r="J26" s="336">
        <v>0</v>
      </c>
      <c r="K26" s="349">
        <v>3476.872341400807</v>
      </c>
      <c r="L26" s="349">
        <f t="shared" si="1"/>
        <v>140215.1402640264</v>
      </c>
      <c r="M26" s="349">
        <v>29634271.573000003</v>
      </c>
      <c r="N26" s="348">
        <v>196548.957</v>
      </c>
      <c r="O26" s="348">
        <v>0</v>
      </c>
      <c r="P26" s="349">
        <v>758514.47</v>
      </c>
      <c r="Q26" s="349">
        <f t="shared" si="2"/>
        <v>30589335</v>
      </c>
    </row>
    <row r="27" spans="1:17" s="15" customFormat="1" ht="15" customHeight="1">
      <c r="A27" s="5">
        <v>17</v>
      </c>
      <c r="B27" s="156" t="s">
        <v>894</v>
      </c>
      <c r="C27" s="336">
        <v>46662</v>
      </c>
      <c r="D27" s="336">
        <v>1340</v>
      </c>
      <c r="E27" s="336">
        <v>0</v>
      </c>
      <c r="F27" s="337">
        <v>2685</v>
      </c>
      <c r="G27" s="337">
        <f t="shared" si="0"/>
        <v>50687</v>
      </c>
      <c r="H27" s="349">
        <v>30225.070394537175</v>
      </c>
      <c r="I27" s="349">
        <v>567.8568437025797</v>
      </c>
      <c r="J27" s="336">
        <v>0</v>
      </c>
      <c r="K27" s="349">
        <v>1009.5563227111786</v>
      </c>
      <c r="L27" s="349">
        <f t="shared" si="1"/>
        <v>31802.483560950932</v>
      </c>
      <c r="M27" s="349">
        <v>5975496.416999999</v>
      </c>
      <c r="N27" s="348">
        <v>112265.298</v>
      </c>
      <c r="O27" s="348">
        <v>0</v>
      </c>
      <c r="P27" s="349">
        <v>199589.285</v>
      </c>
      <c r="Q27" s="349">
        <f t="shared" si="2"/>
        <v>6287351</v>
      </c>
    </row>
    <row r="28" spans="1:17" s="15" customFormat="1" ht="15" customHeight="1">
      <c r="A28" s="5">
        <v>18</v>
      </c>
      <c r="B28" s="156" t="s">
        <v>895</v>
      </c>
      <c r="C28" s="336">
        <v>196084</v>
      </c>
      <c r="D28" s="336">
        <v>1468</v>
      </c>
      <c r="E28" s="336">
        <v>0</v>
      </c>
      <c r="F28" s="337">
        <v>537</v>
      </c>
      <c r="G28" s="337">
        <f t="shared" si="0"/>
        <v>198089</v>
      </c>
      <c r="H28" s="349">
        <v>89438.72160561048</v>
      </c>
      <c r="I28" s="349">
        <v>9294.411926645469</v>
      </c>
      <c r="J28" s="336">
        <v>0</v>
      </c>
      <c r="K28" s="349">
        <v>173.87957921331187</v>
      </c>
      <c r="L28" s="349">
        <f t="shared" si="1"/>
        <v>98907.01311146926</v>
      </c>
      <c r="M28" s="349">
        <v>20532447.319</v>
      </c>
      <c r="N28" s="348">
        <v>2133718.146</v>
      </c>
      <c r="O28" s="348">
        <v>0</v>
      </c>
      <c r="P28" s="349">
        <v>39917.535</v>
      </c>
      <c r="Q28" s="349">
        <f t="shared" si="2"/>
        <v>22706083</v>
      </c>
    </row>
    <row r="29" spans="1:17" s="15" customFormat="1" ht="15" customHeight="1">
      <c r="A29" s="5">
        <v>19</v>
      </c>
      <c r="B29" s="156" t="s">
        <v>896</v>
      </c>
      <c r="C29" s="336">
        <v>315363</v>
      </c>
      <c r="D29" s="336">
        <v>1340</v>
      </c>
      <c r="E29" s="336">
        <v>0</v>
      </c>
      <c r="F29" s="337">
        <v>8862</v>
      </c>
      <c r="G29" s="337">
        <f t="shared" si="0"/>
        <v>325565</v>
      </c>
      <c r="H29" s="349">
        <v>193766.984386784</v>
      </c>
      <c r="I29" s="349">
        <v>503.9742233794218</v>
      </c>
      <c r="J29" s="336">
        <v>0</v>
      </c>
      <c r="K29" s="349">
        <v>2957.2511222840726</v>
      </c>
      <c r="L29" s="349">
        <f t="shared" si="1"/>
        <v>197228.2097324475</v>
      </c>
      <c r="M29" s="349">
        <v>43163533.442</v>
      </c>
      <c r="N29" s="348">
        <v>112265.298</v>
      </c>
      <c r="O29" s="348">
        <v>0</v>
      </c>
      <c r="P29" s="349">
        <v>658757.26</v>
      </c>
      <c r="Q29" s="349">
        <f t="shared" si="2"/>
        <v>43934556</v>
      </c>
    </row>
    <row r="30" spans="1:17" s="15" customFormat="1" ht="15" customHeight="1">
      <c r="A30" s="5">
        <v>20</v>
      </c>
      <c r="B30" s="156" t="s">
        <v>897</v>
      </c>
      <c r="C30" s="336">
        <v>187627</v>
      </c>
      <c r="D30" s="336">
        <v>1027</v>
      </c>
      <c r="E30" s="336">
        <v>0</v>
      </c>
      <c r="F30" s="337">
        <v>10473</v>
      </c>
      <c r="G30" s="337">
        <f t="shared" si="0"/>
        <v>199127</v>
      </c>
      <c r="H30" s="349">
        <v>122764.46791384726</v>
      </c>
      <c r="I30" s="349">
        <v>1862.6495289903146</v>
      </c>
      <c r="J30" s="336">
        <v>0</v>
      </c>
      <c r="K30" s="349">
        <v>3443.0652116226615</v>
      </c>
      <c r="L30" s="349">
        <f t="shared" si="1"/>
        <v>128070.18265446022</v>
      </c>
      <c r="M30" s="349">
        <v>27758273.84</v>
      </c>
      <c r="N30" s="348">
        <v>421163.685</v>
      </c>
      <c r="O30" s="348">
        <v>0</v>
      </c>
      <c r="P30" s="349">
        <v>778511.475</v>
      </c>
      <c r="Q30" s="349">
        <f t="shared" si="2"/>
        <v>28957949</v>
      </c>
    </row>
    <row r="31" spans="1:17" s="15" customFormat="1" ht="15" customHeight="1">
      <c r="A31" s="5">
        <v>21</v>
      </c>
      <c r="B31" s="156" t="s">
        <v>898</v>
      </c>
      <c r="C31" s="336">
        <v>213952</v>
      </c>
      <c r="D31" s="336">
        <v>1394</v>
      </c>
      <c r="E31" s="336">
        <v>0</v>
      </c>
      <c r="F31" s="337">
        <v>12353</v>
      </c>
      <c r="G31" s="337">
        <f t="shared" si="0"/>
        <v>227699</v>
      </c>
      <c r="H31" s="349">
        <v>126272.90274227787</v>
      </c>
      <c r="I31" s="349">
        <v>4135.484014209592</v>
      </c>
      <c r="J31" s="336">
        <v>0</v>
      </c>
      <c r="K31" s="349">
        <v>3978.0838062643506</v>
      </c>
      <c r="L31" s="349">
        <f t="shared" si="1"/>
        <v>134386.4705627518</v>
      </c>
      <c r="M31" s="349">
        <v>29147574.14</v>
      </c>
      <c r="N31" s="348">
        <v>954593.775</v>
      </c>
      <c r="O31" s="348">
        <v>0</v>
      </c>
      <c r="P31" s="349">
        <v>918261.085</v>
      </c>
      <c r="Q31" s="349">
        <f t="shared" si="2"/>
        <v>31020429</v>
      </c>
    </row>
    <row r="32" spans="1:17" s="15" customFormat="1" ht="15" customHeight="1">
      <c r="A32" s="5">
        <v>22</v>
      </c>
      <c r="B32" s="156" t="s">
        <v>899</v>
      </c>
      <c r="C32" s="336">
        <v>294140</v>
      </c>
      <c r="D32" s="336">
        <v>2064</v>
      </c>
      <c r="E32" s="336">
        <v>0</v>
      </c>
      <c r="F32" s="337">
        <v>23631</v>
      </c>
      <c r="G32" s="337">
        <f t="shared" si="0"/>
        <v>319835</v>
      </c>
      <c r="H32" s="349">
        <v>162474.54819239787</v>
      </c>
      <c r="I32" s="349">
        <v>4472.438709677419</v>
      </c>
      <c r="J32" s="336">
        <v>0</v>
      </c>
      <c r="K32" s="349">
        <v>7772.9608832249205</v>
      </c>
      <c r="L32" s="349">
        <f t="shared" si="1"/>
        <v>174719.9477853002</v>
      </c>
      <c r="M32" s="349">
        <v>36717623.146</v>
      </c>
      <c r="N32" s="348">
        <v>1010726.424</v>
      </c>
      <c r="O32" s="348">
        <v>0</v>
      </c>
      <c r="P32" s="349">
        <v>1756611.43</v>
      </c>
      <c r="Q32" s="349">
        <f t="shared" si="2"/>
        <v>39484961</v>
      </c>
    </row>
    <row r="33" spans="1:17" s="15" customFormat="1" ht="15" customHeight="1">
      <c r="A33" s="5">
        <v>23</v>
      </c>
      <c r="B33" s="156" t="s">
        <v>900</v>
      </c>
      <c r="C33" s="336">
        <v>246988</v>
      </c>
      <c r="D33" s="336">
        <v>1005</v>
      </c>
      <c r="E33" s="336">
        <v>0</v>
      </c>
      <c r="F33" s="337">
        <v>2417</v>
      </c>
      <c r="G33" s="337">
        <f t="shared" si="0"/>
        <v>250410</v>
      </c>
      <c r="H33" s="349">
        <v>142340.16195086966</v>
      </c>
      <c r="I33" s="349">
        <v>377.44094943518024</v>
      </c>
      <c r="J33" s="336">
        <v>0</v>
      </c>
      <c r="K33" s="349">
        <v>805.3933342298727</v>
      </c>
      <c r="L33" s="349">
        <f t="shared" si="1"/>
        <v>143522.99623453472</v>
      </c>
      <c r="M33" s="349">
        <v>31753243.328</v>
      </c>
      <c r="N33" s="348">
        <v>84199.527</v>
      </c>
      <c r="O33" s="348">
        <v>0</v>
      </c>
      <c r="P33" s="349">
        <v>179667.145</v>
      </c>
      <c r="Q33" s="349">
        <f t="shared" si="2"/>
        <v>32017110</v>
      </c>
    </row>
    <row r="34" spans="1:17" s="15" customFormat="1" ht="15" customHeight="1">
      <c r="A34" s="5">
        <v>24</v>
      </c>
      <c r="B34" s="156" t="s">
        <v>901</v>
      </c>
      <c r="C34" s="336">
        <v>147574</v>
      </c>
      <c r="D34" s="336">
        <v>1681</v>
      </c>
      <c r="E34" s="336">
        <v>0</v>
      </c>
      <c r="F34" s="337">
        <v>35178</v>
      </c>
      <c r="G34" s="337">
        <f t="shared" si="0"/>
        <v>184433</v>
      </c>
      <c r="H34" s="349">
        <v>77199.82400987954</v>
      </c>
      <c r="I34" s="349">
        <v>973.289864806309</v>
      </c>
      <c r="J34" s="336">
        <v>0</v>
      </c>
      <c r="K34" s="349">
        <v>11332.354536788283</v>
      </c>
      <c r="L34" s="349">
        <f t="shared" si="1"/>
        <v>89505.46841147414</v>
      </c>
      <c r="M34" s="349">
        <v>17816175.384999998</v>
      </c>
      <c r="N34" s="348">
        <v>224615.835</v>
      </c>
      <c r="O34" s="348">
        <v>0</v>
      </c>
      <c r="P34" s="349">
        <v>2615280.7800000003</v>
      </c>
      <c r="Q34" s="349">
        <f t="shared" si="2"/>
        <v>20656072</v>
      </c>
    </row>
    <row r="35" spans="1:17" s="15" customFormat="1" ht="15" customHeight="1">
      <c r="A35" s="5">
        <v>25</v>
      </c>
      <c r="B35" s="156" t="s">
        <v>902</v>
      </c>
      <c r="C35" s="336">
        <v>19586</v>
      </c>
      <c r="D35" s="336">
        <v>1340</v>
      </c>
      <c r="E35" s="336">
        <v>0</v>
      </c>
      <c r="F35" s="337">
        <v>84858</v>
      </c>
      <c r="G35" s="337">
        <f t="shared" si="0"/>
        <v>105784</v>
      </c>
      <c r="H35" s="349">
        <v>33404.9889402485</v>
      </c>
      <c r="I35" s="349">
        <v>476.0837029812136</v>
      </c>
      <c r="J35" s="336">
        <v>0</v>
      </c>
      <c r="K35" s="349">
        <v>26750.032907849534</v>
      </c>
      <c r="L35" s="349">
        <f t="shared" si="1"/>
        <v>60631.10555107924</v>
      </c>
      <c r="M35" s="349">
        <v>7877230.442</v>
      </c>
      <c r="N35" s="348">
        <v>112265.298</v>
      </c>
      <c r="O35" s="348">
        <v>0</v>
      </c>
      <c r="P35" s="349">
        <v>6307925.26</v>
      </c>
      <c r="Q35" s="349">
        <f t="shared" si="2"/>
        <v>14297421</v>
      </c>
    </row>
    <row r="36" spans="1:17" s="15" customFormat="1" ht="15" customHeight="1">
      <c r="A36" s="5">
        <v>26</v>
      </c>
      <c r="B36" s="156" t="s">
        <v>903</v>
      </c>
      <c r="C36" s="336">
        <v>105085</v>
      </c>
      <c r="D36" s="336">
        <v>1027</v>
      </c>
      <c r="E36" s="336">
        <v>0</v>
      </c>
      <c r="F36" s="337">
        <v>23900</v>
      </c>
      <c r="G36" s="337">
        <f t="shared" si="0"/>
        <v>130012</v>
      </c>
      <c r="H36" s="349">
        <v>51897.89065127483</v>
      </c>
      <c r="I36" s="349">
        <v>1914.1193700858976</v>
      </c>
      <c r="J36" s="336">
        <v>0</v>
      </c>
      <c r="K36" s="349">
        <v>8074.391832931874</v>
      </c>
      <c r="L36" s="349">
        <f t="shared" si="1"/>
        <v>61886.401854292606</v>
      </c>
      <c r="M36" s="349">
        <v>11419092.879999999</v>
      </c>
      <c r="N36" s="348">
        <v>421163.685</v>
      </c>
      <c r="O36" s="348">
        <v>0</v>
      </c>
      <c r="P36" s="349">
        <v>1776608.435</v>
      </c>
      <c r="Q36" s="349">
        <f t="shared" si="2"/>
        <v>13616865</v>
      </c>
    </row>
    <row r="37" spans="1:17" s="15" customFormat="1" ht="15" customHeight="1">
      <c r="A37" s="5">
        <v>27</v>
      </c>
      <c r="B37" s="156" t="s">
        <v>904</v>
      </c>
      <c r="C37" s="336">
        <v>160652</v>
      </c>
      <c r="D37" s="336">
        <v>1016</v>
      </c>
      <c r="E37" s="336">
        <v>0</v>
      </c>
      <c r="F37" s="337">
        <v>37209</v>
      </c>
      <c r="G37" s="337">
        <f t="shared" si="0"/>
        <v>198877</v>
      </c>
      <c r="H37" s="349">
        <v>76338.51926252786</v>
      </c>
      <c r="I37" s="349">
        <v>1103.7499497575254</v>
      </c>
      <c r="J37" s="336">
        <v>0</v>
      </c>
      <c r="K37" s="349">
        <v>15279.846214338766</v>
      </c>
      <c r="L37" s="349">
        <f t="shared" si="1"/>
        <v>92722.11542662414</v>
      </c>
      <c r="M37" s="349">
        <v>17473123.674</v>
      </c>
      <c r="N37" s="348">
        <v>252637.326</v>
      </c>
      <c r="O37" s="348">
        <v>0</v>
      </c>
      <c r="P37" s="349">
        <v>3497404</v>
      </c>
      <c r="Q37" s="349">
        <f t="shared" si="2"/>
        <v>21223165</v>
      </c>
    </row>
    <row r="38" spans="1:17" s="15" customFormat="1" ht="15" customHeight="1">
      <c r="A38" s="5">
        <v>28</v>
      </c>
      <c r="B38" s="156" t="s">
        <v>905</v>
      </c>
      <c r="C38" s="336">
        <v>166573</v>
      </c>
      <c r="D38" s="336">
        <v>1676</v>
      </c>
      <c r="E38" s="336">
        <v>0</v>
      </c>
      <c r="F38" s="337">
        <v>12353</v>
      </c>
      <c r="G38" s="337">
        <f t="shared" si="0"/>
        <v>180602</v>
      </c>
      <c r="H38" s="349">
        <v>102268.0422429448</v>
      </c>
      <c r="I38" s="349">
        <v>689.1597938650307</v>
      </c>
      <c r="J38" s="336">
        <v>0</v>
      </c>
      <c r="K38" s="349">
        <v>4510.753791411043</v>
      </c>
      <c r="L38" s="349">
        <f t="shared" si="1"/>
        <v>107467.95582822087</v>
      </c>
      <c r="M38" s="349">
        <v>20837113.607</v>
      </c>
      <c r="N38" s="348">
        <v>140416.308</v>
      </c>
      <c r="O38" s="348">
        <v>0</v>
      </c>
      <c r="P38" s="349">
        <v>919066.085</v>
      </c>
      <c r="Q38" s="349">
        <f t="shared" si="2"/>
        <v>21896596</v>
      </c>
    </row>
    <row r="39" spans="1:17" ht="15" customHeight="1">
      <c r="A39" s="5">
        <v>29</v>
      </c>
      <c r="B39" s="156" t="s">
        <v>906</v>
      </c>
      <c r="C39" s="338">
        <v>113944</v>
      </c>
      <c r="D39" s="338">
        <v>670</v>
      </c>
      <c r="E39" s="338">
        <v>0</v>
      </c>
      <c r="F39" s="339">
        <v>1106</v>
      </c>
      <c r="G39" s="337">
        <f t="shared" si="0"/>
        <v>115720</v>
      </c>
      <c r="H39" s="348">
        <v>68300.42805376719</v>
      </c>
      <c r="I39" s="349">
        <v>243.7008395684705</v>
      </c>
      <c r="J39" s="336">
        <v>0</v>
      </c>
      <c r="K39" s="348">
        <v>357.64159561510354</v>
      </c>
      <c r="L39" s="349">
        <f t="shared" si="1"/>
        <v>68901.77048895076</v>
      </c>
      <c r="M39" s="348">
        <v>15700902.401</v>
      </c>
      <c r="N39" s="348">
        <v>56021.949</v>
      </c>
      <c r="O39" s="348">
        <v>0</v>
      </c>
      <c r="P39" s="348">
        <v>82214.65</v>
      </c>
      <c r="Q39" s="349">
        <f t="shared" si="2"/>
        <v>15839139</v>
      </c>
    </row>
    <row r="40" spans="1:17" ht="15" customHeight="1">
      <c r="A40" s="5">
        <v>30</v>
      </c>
      <c r="B40" s="156" t="s">
        <v>907</v>
      </c>
      <c r="C40" s="338">
        <v>74884</v>
      </c>
      <c r="D40" s="338">
        <v>1351</v>
      </c>
      <c r="E40" s="338">
        <v>0</v>
      </c>
      <c r="F40" s="339">
        <v>2685</v>
      </c>
      <c r="G40" s="337">
        <f t="shared" si="0"/>
        <v>78920</v>
      </c>
      <c r="H40" s="348">
        <v>43628.47361092692</v>
      </c>
      <c r="I40" s="349">
        <v>1240.8793263492905</v>
      </c>
      <c r="J40" s="336">
        <v>0</v>
      </c>
      <c r="K40" s="348">
        <v>882.2405737523759</v>
      </c>
      <c r="L40" s="349">
        <f t="shared" si="1"/>
        <v>45751.59351102859</v>
      </c>
      <c r="M40" s="348">
        <v>9870069.584999999</v>
      </c>
      <c r="N40" s="348">
        <v>280724.13</v>
      </c>
      <c r="O40" s="348">
        <v>0</v>
      </c>
      <c r="P40" s="348">
        <v>199589.285</v>
      </c>
      <c r="Q40" s="349">
        <f t="shared" si="2"/>
        <v>10350383</v>
      </c>
    </row>
    <row r="41" spans="1:17" ht="15" customHeight="1">
      <c r="A41" s="5">
        <v>31</v>
      </c>
      <c r="B41" s="321" t="s">
        <v>908</v>
      </c>
      <c r="C41" s="338">
        <v>39127</v>
      </c>
      <c r="D41" s="338">
        <v>0</v>
      </c>
      <c r="E41" s="338">
        <v>0</v>
      </c>
      <c r="F41" s="339">
        <v>269</v>
      </c>
      <c r="G41" s="337">
        <f t="shared" si="0"/>
        <v>39396</v>
      </c>
      <c r="H41" s="348">
        <v>20811.8615788323</v>
      </c>
      <c r="I41" s="349">
        <v>0</v>
      </c>
      <c r="J41" s="336">
        <v>0</v>
      </c>
      <c r="K41" s="348">
        <v>87.80537940083097</v>
      </c>
      <c r="L41" s="349">
        <f t="shared" si="1"/>
        <v>20899.66695823313</v>
      </c>
      <c r="M41" s="348">
        <v>4756574.3</v>
      </c>
      <c r="N41" s="348">
        <v>0</v>
      </c>
      <c r="O41" s="348">
        <v>0</v>
      </c>
      <c r="P41" s="348">
        <v>20076.7</v>
      </c>
      <c r="Q41" s="349">
        <f t="shared" si="2"/>
        <v>4776651</v>
      </c>
    </row>
    <row r="42" spans="1:17" ht="15" customHeight="1">
      <c r="A42" s="5">
        <v>32</v>
      </c>
      <c r="B42" s="321" t="s">
        <v>909</v>
      </c>
      <c r="C42" s="338">
        <v>64458</v>
      </c>
      <c r="D42" s="338">
        <v>0</v>
      </c>
      <c r="E42" s="338">
        <v>0</v>
      </c>
      <c r="F42" s="339">
        <v>0</v>
      </c>
      <c r="G42" s="337">
        <f t="shared" si="0"/>
        <v>64458</v>
      </c>
      <c r="H42" s="348">
        <v>36780.8139534884</v>
      </c>
      <c r="I42" s="349">
        <v>0</v>
      </c>
      <c r="J42" s="336">
        <v>0</v>
      </c>
      <c r="K42" s="348">
        <v>0</v>
      </c>
      <c r="L42" s="349">
        <f t="shared" si="1"/>
        <v>36780.8139534884</v>
      </c>
      <c r="M42" s="348">
        <v>7231293</v>
      </c>
      <c r="N42" s="348">
        <v>0</v>
      </c>
      <c r="O42" s="348">
        <v>0</v>
      </c>
      <c r="P42" s="348">
        <v>0</v>
      </c>
      <c r="Q42" s="349">
        <f t="shared" si="2"/>
        <v>7231293</v>
      </c>
    </row>
    <row r="43" spans="1:17" ht="15" customHeight="1">
      <c r="A43" s="5">
        <v>33</v>
      </c>
      <c r="B43" s="321" t="s">
        <v>910</v>
      </c>
      <c r="C43" s="338">
        <v>117953</v>
      </c>
      <c r="D43" s="338">
        <v>0</v>
      </c>
      <c r="E43" s="338">
        <v>0</v>
      </c>
      <c r="F43" s="339">
        <v>270</v>
      </c>
      <c r="G43" s="337">
        <f t="shared" si="0"/>
        <v>118223</v>
      </c>
      <c r="H43" s="348">
        <v>69267.64977555648</v>
      </c>
      <c r="I43" s="349">
        <v>0</v>
      </c>
      <c r="J43" s="336">
        <v>0</v>
      </c>
      <c r="K43" s="348">
        <v>93.10268869452541</v>
      </c>
      <c r="L43" s="349">
        <f t="shared" si="1"/>
        <v>69360.752464251</v>
      </c>
      <c r="M43" s="348">
        <v>14968046.44</v>
      </c>
      <c r="N43" s="348">
        <v>0</v>
      </c>
      <c r="O43" s="348">
        <v>0</v>
      </c>
      <c r="P43" s="348">
        <v>20118.559999999998</v>
      </c>
      <c r="Q43" s="349">
        <f t="shared" si="2"/>
        <v>14988165</v>
      </c>
    </row>
    <row r="44" spans="1:17" ht="15" customHeight="1">
      <c r="A44" s="5">
        <v>34</v>
      </c>
      <c r="B44" s="321" t="s">
        <v>911</v>
      </c>
      <c r="C44" s="338">
        <v>105149</v>
      </c>
      <c r="D44" s="338">
        <v>1676</v>
      </c>
      <c r="E44" s="338">
        <v>0</v>
      </c>
      <c r="F44" s="339">
        <v>0</v>
      </c>
      <c r="G44" s="337">
        <f t="shared" si="0"/>
        <v>106825</v>
      </c>
      <c r="H44" s="348">
        <v>58110.14975975681</v>
      </c>
      <c r="I44" s="349">
        <v>688.0214502843695</v>
      </c>
      <c r="J44" s="336">
        <v>0</v>
      </c>
      <c r="K44" s="348">
        <v>0</v>
      </c>
      <c r="L44" s="349">
        <f t="shared" si="1"/>
        <v>58798.171210041175</v>
      </c>
      <c r="M44" s="348">
        <v>11852146.145</v>
      </c>
      <c r="N44" s="348">
        <v>140328.855</v>
      </c>
      <c r="O44" s="348">
        <v>0</v>
      </c>
      <c r="P44" s="348">
        <v>0</v>
      </c>
      <c r="Q44" s="349">
        <f t="shared" si="2"/>
        <v>11992475</v>
      </c>
    </row>
    <row r="45" spans="1:17" ht="15" customHeight="1">
      <c r="A45" s="5">
        <v>35</v>
      </c>
      <c r="B45" s="321" t="s">
        <v>912</v>
      </c>
      <c r="C45" s="338">
        <v>183292</v>
      </c>
      <c r="D45" s="338">
        <v>670</v>
      </c>
      <c r="E45" s="338">
        <v>1000</v>
      </c>
      <c r="F45" s="339">
        <v>0</v>
      </c>
      <c r="G45" s="337">
        <f t="shared" si="0"/>
        <v>184962</v>
      </c>
      <c r="H45" s="348">
        <v>112360.71883667882</v>
      </c>
      <c r="I45" s="349">
        <v>256.2109078467153</v>
      </c>
      <c r="J45" s="336">
        <v>0</v>
      </c>
      <c r="K45" s="348">
        <v>0</v>
      </c>
      <c r="L45" s="349">
        <f t="shared" si="1"/>
        <v>112616.92974452554</v>
      </c>
      <c r="M45" s="348">
        <v>24629469.569</v>
      </c>
      <c r="N45" s="348">
        <v>56161.431</v>
      </c>
      <c r="O45" s="348">
        <v>0</v>
      </c>
      <c r="P45" s="348">
        <v>0</v>
      </c>
      <c r="Q45" s="349">
        <f t="shared" si="2"/>
        <v>24685631</v>
      </c>
    </row>
    <row r="46" spans="1:17" ht="15" customHeight="1">
      <c r="A46" s="5">
        <v>36</v>
      </c>
      <c r="B46" s="321" t="s">
        <v>913</v>
      </c>
      <c r="C46" s="338">
        <v>108920</v>
      </c>
      <c r="D46" s="338">
        <v>670</v>
      </c>
      <c r="E46" s="338">
        <v>0</v>
      </c>
      <c r="F46" s="339">
        <v>0</v>
      </c>
      <c r="G46" s="337">
        <f t="shared" si="0"/>
        <v>109590</v>
      </c>
      <c r="H46" s="348">
        <v>57169.7519778673</v>
      </c>
      <c r="I46" s="349">
        <v>280.88142503518907</v>
      </c>
      <c r="J46" s="336">
        <v>0</v>
      </c>
      <c r="K46" s="348">
        <v>0</v>
      </c>
      <c r="L46" s="349">
        <f t="shared" si="1"/>
        <v>57450.63340290249</v>
      </c>
      <c r="M46" s="348">
        <v>11160594</v>
      </c>
      <c r="N46" s="348">
        <v>57870</v>
      </c>
      <c r="O46" s="348">
        <v>0</v>
      </c>
      <c r="P46" s="348">
        <v>0</v>
      </c>
      <c r="Q46" s="349">
        <f t="shared" si="2"/>
        <v>11218464</v>
      </c>
    </row>
    <row r="47" spans="1:17" ht="15" customHeight="1">
      <c r="A47" s="5">
        <v>37</v>
      </c>
      <c r="B47" s="321" t="s">
        <v>914</v>
      </c>
      <c r="C47" s="338">
        <v>111990</v>
      </c>
      <c r="D47" s="338">
        <v>1750</v>
      </c>
      <c r="E47" s="338">
        <v>0</v>
      </c>
      <c r="F47" s="339">
        <v>12621</v>
      </c>
      <c r="G47" s="337">
        <f t="shared" si="0"/>
        <v>126361</v>
      </c>
      <c r="H47" s="348">
        <v>56443.4051104972</v>
      </c>
      <c r="I47" s="349">
        <v>5695.531245683702</v>
      </c>
      <c r="J47" s="336">
        <v>0</v>
      </c>
      <c r="K47" s="348">
        <v>4049.47869906768</v>
      </c>
      <c r="L47" s="349">
        <f t="shared" si="1"/>
        <v>66188.41505524858</v>
      </c>
      <c r="M47" s="348">
        <v>12381768.096</v>
      </c>
      <c r="N47" s="348">
        <v>1319540.679</v>
      </c>
      <c r="O47" s="348">
        <v>0</v>
      </c>
      <c r="P47" s="348">
        <v>938183.225</v>
      </c>
      <c r="Q47" s="349">
        <f t="shared" si="2"/>
        <v>14639492</v>
      </c>
    </row>
    <row r="48" spans="1:17" ht="15" customHeight="1">
      <c r="A48" s="5">
        <v>38</v>
      </c>
      <c r="B48" s="321" t="s">
        <v>915</v>
      </c>
      <c r="C48" s="338">
        <v>117084</v>
      </c>
      <c r="D48" s="338">
        <v>0</v>
      </c>
      <c r="E48" s="338">
        <v>0</v>
      </c>
      <c r="F48" s="339">
        <v>2148</v>
      </c>
      <c r="G48" s="337">
        <f t="shared" si="0"/>
        <v>119232</v>
      </c>
      <c r="H48" s="348">
        <v>68714.7825368954</v>
      </c>
      <c r="I48" s="349">
        <v>0</v>
      </c>
      <c r="J48" s="336">
        <v>0</v>
      </c>
      <c r="K48" s="348">
        <v>667.5620427275389</v>
      </c>
      <c r="L48" s="349">
        <f t="shared" si="1"/>
        <v>69382.34457962295</v>
      </c>
      <c r="M48" s="348">
        <v>15718318.835</v>
      </c>
      <c r="N48" s="348">
        <v>0</v>
      </c>
      <c r="O48" s="348">
        <v>0</v>
      </c>
      <c r="P48" s="348">
        <v>159674.165</v>
      </c>
      <c r="Q48" s="349">
        <f t="shared" si="2"/>
        <v>15877993</v>
      </c>
    </row>
    <row r="49" spans="1:17" ht="15" customHeight="1">
      <c r="A49" s="3" t="s">
        <v>14</v>
      </c>
      <c r="B49" s="20"/>
      <c r="C49" s="338">
        <f>SUM(C11:C48)</f>
        <v>5814056</v>
      </c>
      <c r="D49" s="338">
        <f>SUM(D11:D48)</f>
        <v>37068</v>
      </c>
      <c r="E49" s="338">
        <f>SUM(E11:E48)</f>
        <v>1000</v>
      </c>
      <c r="F49" s="339">
        <f>SUM(F11:F48)</f>
        <v>303329</v>
      </c>
      <c r="G49" s="339">
        <f>SUM(C49:F49)</f>
        <v>6155453</v>
      </c>
      <c r="H49" s="347">
        <f>SUM(H11:H48)</f>
        <v>3329314.2872215095</v>
      </c>
      <c r="I49" s="347">
        <f>SUM(I11:I48)</f>
        <v>44571.930917693535</v>
      </c>
      <c r="J49" s="336">
        <v>0</v>
      </c>
      <c r="K49" s="347">
        <f>SUM(K11:K48)</f>
        <v>102902.96380928623</v>
      </c>
      <c r="L49" s="349">
        <f t="shared" si="1"/>
        <v>3476789.1819484895</v>
      </c>
      <c r="M49" s="348">
        <f>SUM(M11:M48)</f>
        <v>738374284.0480001</v>
      </c>
      <c r="N49" s="348">
        <f>SUM(N11:N48)</f>
        <v>10052464.887</v>
      </c>
      <c r="O49" s="348">
        <v>0</v>
      </c>
      <c r="P49" s="348">
        <f>SUM(P11:P48)</f>
        <v>23420456.064999998</v>
      </c>
      <c r="Q49" s="349">
        <f t="shared" si="2"/>
        <v>771847205</v>
      </c>
    </row>
    <row r="50" spans="1:17" ht="12.75">
      <c r="A50" s="72"/>
      <c r="B50" s="22"/>
      <c r="C50" s="22"/>
      <c r="D50" s="22"/>
      <c r="E50" s="22"/>
      <c r="F50" s="22"/>
      <c r="G50" s="22"/>
      <c r="H50" s="22"/>
      <c r="I50" s="22"/>
      <c r="J50" s="22"/>
      <c r="K50" s="22"/>
      <c r="L50" s="22"/>
      <c r="M50" s="22"/>
      <c r="N50" s="22"/>
      <c r="O50" s="22"/>
      <c r="P50" s="22"/>
      <c r="Q50" s="22"/>
    </row>
    <row r="51" spans="1:15" ht="15.75">
      <c r="A51" s="11" t="s">
        <v>7</v>
      </c>
      <c r="B51"/>
      <c r="C51"/>
      <c r="D51"/>
      <c r="E51" s="496"/>
      <c r="M51" s="350"/>
      <c r="O51" s="350"/>
    </row>
    <row r="52" spans="1:16" ht="12.75">
      <c r="A52" t="s">
        <v>8</v>
      </c>
      <c r="B52"/>
      <c r="C52"/>
      <c r="D52"/>
      <c r="N52" s="350"/>
      <c r="P52" s="350"/>
    </row>
    <row r="53" spans="1:17" ht="12.75">
      <c r="A53" t="s">
        <v>9</v>
      </c>
      <c r="B53"/>
      <c r="C53"/>
      <c r="D53"/>
      <c r="I53" s="12"/>
      <c r="J53" s="12"/>
      <c r="K53" s="12"/>
      <c r="L53" s="12"/>
      <c r="P53" s="350"/>
      <c r="Q53" s="350"/>
    </row>
    <row r="54" spans="1:12" ht="12.75">
      <c r="A54" s="16" t="s">
        <v>421</v>
      </c>
      <c r="J54" s="12"/>
      <c r="K54" s="12"/>
      <c r="L54" s="12"/>
    </row>
    <row r="55" spans="3:13" ht="12.75">
      <c r="C55" s="16" t="s">
        <v>423</v>
      </c>
      <c r="E55" s="13"/>
      <c r="F55" s="13"/>
      <c r="G55" s="13"/>
      <c r="H55" s="13"/>
      <c r="I55" s="13"/>
      <c r="J55" s="13"/>
      <c r="K55" s="13"/>
      <c r="L55" s="13"/>
      <c r="M55" s="13"/>
    </row>
    <row r="57" spans="14:18" ht="12.75" customHeight="1">
      <c r="N57" s="594" t="s">
        <v>1086</v>
      </c>
      <c r="O57" s="594"/>
      <c r="P57" s="594"/>
      <c r="Q57" s="594"/>
      <c r="R57" s="594"/>
    </row>
    <row r="58" spans="14:18" ht="12.75" customHeight="1">
      <c r="N58" s="594"/>
      <c r="O58" s="594"/>
      <c r="P58" s="594"/>
      <c r="Q58" s="594"/>
      <c r="R58" s="594"/>
    </row>
    <row r="59" spans="14:18" ht="12.75" customHeight="1">
      <c r="N59" s="594"/>
      <c r="O59" s="594"/>
      <c r="P59" s="594"/>
      <c r="Q59" s="594"/>
      <c r="R59" s="594"/>
    </row>
    <row r="60" spans="14:18" ht="12.75" customHeight="1">
      <c r="N60" s="594"/>
      <c r="O60" s="594"/>
      <c r="P60" s="594"/>
      <c r="Q60" s="594"/>
      <c r="R60" s="594"/>
    </row>
  </sheetData>
  <sheetProtection/>
  <mergeCells count="12">
    <mergeCell ref="N7:R7"/>
    <mergeCell ref="C8:G8"/>
    <mergeCell ref="H8:L8"/>
    <mergeCell ref="N57:R60"/>
    <mergeCell ref="O1:Q1"/>
    <mergeCell ref="A2:L2"/>
    <mergeCell ref="A3:L3"/>
    <mergeCell ref="A5:L5"/>
    <mergeCell ref="M8:Q8"/>
    <mergeCell ref="A8:A9"/>
    <mergeCell ref="B8:B9"/>
    <mergeCell ref="A7:B7"/>
  </mergeCells>
  <printOptions horizontalCentered="1"/>
  <pageMargins left="0.7086614173228347" right="0.7086614173228347" top="0.2362204724409449" bottom="0" header="0.24" footer="0.15"/>
  <pageSetup fitToHeight="1" fitToWidth="1" horizontalDpi="600" verticalDpi="600" orientation="landscape"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I56"/>
  <sheetViews>
    <sheetView zoomScaleSheetLayoutView="100" zoomScalePageLayoutView="0" workbookViewId="0" topLeftCell="C28">
      <selection activeCell="L44" sqref="L44"/>
    </sheetView>
  </sheetViews>
  <sheetFormatPr defaultColWidth="9.140625" defaultRowHeight="12.75"/>
  <cols>
    <col min="1" max="1" width="6.00390625" style="0" customWidth="1"/>
    <col min="2" max="2" width="15.57421875" style="0" customWidth="1"/>
    <col min="3" max="3" width="13.57421875" style="0" customWidth="1"/>
    <col min="4" max="4" width="14.421875" style="0" customWidth="1"/>
    <col min="5" max="5" width="14.8515625" style="0" customWidth="1"/>
    <col min="6" max="6" width="16.140625" style="0" customWidth="1"/>
    <col min="7" max="7" width="15.28125" style="0" customWidth="1"/>
  </cols>
  <sheetData>
    <row r="1" spans="1:7" ht="18">
      <c r="A1" s="642" t="s">
        <v>0</v>
      </c>
      <c r="B1" s="642"/>
      <c r="C1" s="642"/>
      <c r="D1" s="642"/>
      <c r="E1" s="642"/>
      <c r="G1" s="200" t="s">
        <v>629</v>
      </c>
    </row>
    <row r="2" spans="1:6" ht="21">
      <c r="A2" s="643" t="s">
        <v>693</v>
      </c>
      <c r="B2" s="643"/>
      <c r="C2" s="643"/>
      <c r="D2" s="643"/>
      <c r="E2" s="643"/>
      <c r="F2" s="643"/>
    </row>
    <row r="3" spans="1:2" ht="15">
      <c r="A3" s="202"/>
      <c r="B3" s="202"/>
    </row>
    <row r="4" spans="1:6" ht="18" customHeight="1">
      <c r="A4" s="644" t="s">
        <v>630</v>
      </c>
      <c r="B4" s="644"/>
      <c r="C4" s="644"/>
      <c r="D4" s="644"/>
      <c r="E4" s="644"/>
      <c r="F4" s="644"/>
    </row>
    <row r="5" spans="1:2" ht="12.75">
      <c r="A5" s="566" t="s">
        <v>876</v>
      </c>
      <c r="B5" s="566"/>
    </row>
    <row r="6" spans="1:7" ht="15">
      <c r="A6" s="203"/>
      <c r="B6" s="203"/>
      <c r="F6" s="631" t="s">
        <v>772</v>
      </c>
      <c r="G6" s="631"/>
    </row>
    <row r="7" spans="1:7" ht="49.5" customHeight="1">
      <c r="A7" s="204" t="s">
        <v>2</v>
      </c>
      <c r="B7" s="204" t="s">
        <v>3</v>
      </c>
      <c r="C7" s="294" t="s">
        <v>631</v>
      </c>
      <c r="D7" s="294" t="s">
        <v>632</v>
      </c>
      <c r="E7" s="294" t="s">
        <v>633</v>
      </c>
      <c r="F7" s="294" t="s">
        <v>634</v>
      </c>
      <c r="G7" s="280" t="s">
        <v>635</v>
      </c>
    </row>
    <row r="8" spans="1:9" s="200" customFormat="1" ht="15">
      <c r="A8" s="205" t="s">
        <v>252</v>
      </c>
      <c r="B8" s="205" t="s">
        <v>253</v>
      </c>
      <c r="C8" s="205" t="s">
        <v>254</v>
      </c>
      <c r="D8" s="205" t="s">
        <v>255</v>
      </c>
      <c r="E8" s="205" t="s">
        <v>256</v>
      </c>
      <c r="F8" s="205" t="s">
        <v>257</v>
      </c>
      <c r="G8" s="205" t="s">
        <v>258</v>
      </c>
      <c r="I8" s="520"/>
    </row>
    <row r="9" spans="1:9" s="200" customFormat="1" ht="15">
      <c r="A9" s="5">
        <v>1</v>
      </c>
      <c r="B9" s="156" t="s">
        <v>878</v>
      </c>
      <c r="C9" s="335">
        <v>693978</v>
      </c>
      <c r="D9" s="357">
        <v>568986.54174628</v>
      </c>
      <c r="E9" s="519">
        <v>49997</v>
      </c>
      <c r="F9" s="335">
        <v>74994</v>
      </c>
      <c r="G9" s="335"/>
      <c r="I9" s="520"/>
    </row>
    <row r="10" spans="1:9" s="200" customFormat="1" ht="15">
      <c r="A10" s="5">
        <v>2</v>
      </c>
      <c r="B10" s="156" t="s">
        <v>879</v>
      </c>
      <c r="C10" s="335">
        <v>452255</v>
      </c>
      <c r="D10" s="357">
        <v>329328.1166</v>
      </c>
      <c r="E10" s="519">
        <v>49171</v>
      </c>
      <c r="F10" s="335">
        <v>73756</v>
      </c>
      <c r="G10" s="335"/>
      <c r="I10" s="520"/>
    </row>
    <row r="11" spans="1:9" s="200" customFormat="1" ht="15">
      <c r="A11" s="5">
        <v>3</v>
      </c>
      <c r="B11" s="156" t="s">
        <v>880</v>
      </c>
      <c r="C11" s="335">
        <v>424560</v>
      </c>
      <c r="D11" s="357">
        <v>329324.534</v>
      </c>
      <c r="E11" s="519">
        <v>38094</v>
      </c>
      <c r="F11" s="335">
        <v>57141</v>
      </c>
      <c r="G11" s="335"/>
      <c r="I11" s="520"/>
    </row>
    <row r="12" spans="1:9" s="200" customFormat="1" ht="15">
      <c r="A12" s="5">
        <v>4</v>
      </c>
      <c r="B12" s="156" t="s">
        <v>881</v>
      </c>
      <c r="C12" s="335">
        <v>260677</v>
      </c>
      <c r="D12" s="357">
        <v>251559.4242</v>
      </c>
      <c r="E12" s="519">
        <v>3647</v>
      </c>
      <c r="F12" s="335">
        <v>5471</v>
      </c>
      <c r="G12" s="335"/>
      <c r="I12" s="520"/>
    </row>
    <row r="13" spans="1:9" s="200" customFormat="1" ht="15">
      <c r="A13" s="5">
        <v>5</v>
      </c>
      <c r="B13" s="156" t="s">
        <v>882</v>
      </c>
      <c r="C13" s="335">
        <v>481135</v>
      </c>
      <c r="D13" s="357">
        <v>367832.7876</v>
      </c>
      <c r="E13" s="519">
        <v>45321</v>
      </c>
      <c r="F13" s="335">
        <v>67981</v>
      </c>
      <c r="G13" s="335"/>
      <c r="I13" s="520"/>
    </row>
    <row r="14" spans="1:9" s="200" customFormat="1" ht="15">
      <c r="A14" s="5">
        <v>6</v>
      </c>
      <c r="B14" s="156" t="s">
        <v>883</v>
      </c>
      <c r="C14" s="335">
        <v>275449</v>
      </c>
      <c r="D14" s="357">
        <v>270286.8686</v>
      </c>
      <c r="E14" s="519">
        <v>2065</v>
      </c>
      <c r="F14" s="335">
        <v>3097</v>
      </c>
      <c r="G14" s="335"/>
      <c r="I14" s="520"/>
    </row>
    <row r="15" spans="1:9" s="200" customFormat="1" ht="15">
      <c r="A15" s="5">
        <v>7</v>
      </c>
      <c r="B15" s="156" t="s">
        <v>884</v>
      </c>
      <c r="C15" s="335">
        <v>687632</v>
      </c>
      <c r="D15" s="357">
        <v>591469.3470000001</v>
      </c>
      <c r="E15" s="519">
        <v>38465</v>
      </c>
      <c r="F15" s="335">
        <v>57698</v>
      </c>
      <c r="G15" s="335"/>
      <c r="I15" s="520"/>
    </row>
    <row r="16" spans="1:9" s="200" customFormat="1" ht="15">
      <c r="A16" s="5">
        <v>8</v>
      </c>
      <c r="B16" s="156" t="s">
        <v>885</v>
      </c>
      <c r="C16" s="335">
        <v>158411</v>
      </c>
      <c r="D16" s="357">
        <v>118185.1972</v>
      </c>
      <c r="E16" s="519">
        <v>16090</v>
      </c>
      <c r="F16" s="335">
        <v>24136</v>
      </c>
      <c r="G16" s="335"/>
      <c r="I16" s="520"/>
    </row>
    <row r="17" spans="1:9" s="200" customFormat="1" ht="15">
      <c r="A17" s="5">
        <v>9</v>
      </c>
      <c r="B17" s="156" t="s">
        <v>886</v>
      </c>
      <c r="C17" s="335">
        <v>131433</v>
      </c>
      <c r="D17" s="357">
        <v>77040.2304</v>
      </c>
      <c r="E17" s="519">
        <v>21757</v>
      </c>
      <c r="F17" s="335">
        <v>32636</v>
      </c>
      <c r="G17" s="335"/>
      <c r="I17" s="520"/>
    </row>
    <row r="18" spans="1:9" s="200" customFormat="1" ht="15">
      <c r="A18" s="5">
        <v>10</v>
      </c>
      <c r="B18" s="156" t="s">
        <v>887</v>
      </c>
      <c r="C18" s="335">
        <v>382178</v>
      </c>
      <c r="D18" s="357">
        <v>272542.7124</v>
      </c>
      <c r="E18" s="519">
        <v>43854</v>
      </c>
      <c r="F18" s="335">
        <v>65781</v>
      </c>
      <c r="G18" s="335"/>
      <c r="I18" s="520"/>
    </row>
    <row r="19" spans="1:9" s="200" customFormat="1" ht="15">
      <c r="A19" s="5">
        <v>11</v>
      </c>
      <c r="B19" s="156" t="s">
        <v>888</v>
      </c>
      <c r="C19" s="335">
        <v>493924</v>
      </c>
      <c r="D19" s="357">
        <v>333572.3034</v>
      </c>
      <c r="E19" s="519">
        <v>64141</v>
      </c>
      <c r="F19" s="335">
        <v>96211</v>
      </c>
      <c r="G19" s="335"/>
      <c r="I19" s="520"/>
    </row>
    <row r="20" spans="1:9" s="200" customFormat="1" ht="15">
      <c r="A20" s="5">
        <v>12</v>
      </c>
      <c r="B20" s="156" t="s">
        <v>889</v>
      </c>
      <c r="C20" s="335">
        <v>742296</v>
      </c>
      <c r="D20" s="357">
        <v>463191.9656</v>
      </c>
      <c r="E20" s="519">
        <v>111642</v>
      </c>
      <c r="F20" s="335">
        <v>167462</v>
      </c>
      <c r="G20" s="335"/>
      <c r="I20" s="520"/>
    </row>
    <row r="21" spans="1:9" s="200" customFormat="1" ht="15">
      <c r="A21" s="5">
        <v>13</v>
      </c>
      <c r="B21" s="156" t="s">
        <v>890</v>
      </c>
      <c r="C21" s="335">
        <v>466734</v>
      </c>
      <c r="D21" s="357">
        <v>463090.4586</v>
      </c>
      <c r="E21" s="519">
        <v>1457</v>
      </c>
      <c r="F21" s="335">
        <v>2187</v>
      </c>
      <c r="G21" s="335"/>
      <c r="I21" s="520"/>
    </row>
    <row r="22" spans="1:9" s="200" customFormat="1" ht="15">
      <c r="A22" s="5">
        <v>14</v>
      </c>
      <c r="B22" s="156" t="s">
        <v>891</v>
      </c>
      <c r="C22" s="335">
        <v>411539</v>
      </c>
      <c r="D22" s="357">
        <v>336641.3974</v>
      </c>
      <c r="E22" s="519">
        <v>29959</v>
      </c>
      <c r="F22" s="335">
        <v>44939</v>
      </c>
      <c r="G22" s="335"/>
      <c r="I22" s="520"/>
    </row>
    <row r="23" spans="1:9" s="200" customFormat="1" ht="15">
      <c r="A23" s="5">
        <v>15</v>
      </c>
      <c r="B23" s="156" t="s">
        <v>892</v>
      </c>
      <c r="C23" s="335">
        <v>812826</v>
      </c>
      <c r="D23" s="357">
        <v>538333.4180000001</v>
      </c>
      <c r="E23" s="519">
        <v>109797</v>
      </c>
      <c r="F23" s="335">
        <v>164696</v>
      </c>
      <c r="G23" s="335"/>
      <c r="I23" s="520"/>
    </row>
    <row r="24" spans="1:9" s="200" customFormat="1" ht="15">
      <c r="A24" s="5">
        <v>16</v>
      </c>
      <c r="B24" s="156" t="s">
        <v>893</v>
      </c>
      <c r="C24" s="335">
        <v>682140</v>
      </c>
      <c r="D24" s="357">
        <v>519667.9112</v>
      </c>
      <c r="E24" s="519">
        <v>64989</v>
      </c>
      <c r="F24" s="335">
        <v>97483</v>
      </c>
      <c r="G24" s="335"/>
      <c r="I24" s="520"/>
    </row>
    <row r="25" spans="1:9" s="200" customFormat="1" ht="15">
      <c r="A25" s="5">
        <v>17</v>
      </c>
      <c r="B25" s="156" t="s">
        <v>894</v>
      </c>
      <c r="C25" s="335">
        <v>158329</v>
      </c>
      <c r="D25" s="357">
        <v>134705.76</v>
      </c>
      <c r="E25" s="519">
        <v>9449</v>
      </c>
      <c r="F25" s="335">
        <v>14174</v>
      </c>
      <c r="G25" s="335"/>
      <c r="I25" s="520"/>
    </row>
    <row r="26" spans="1:9" s="200" customFormat="1" ht="15">
      <c r="A26" s="5">
        <v>18</v>
      </c>
      <c r="B26" s="156" t="s">
        <v>895</v>
      </c>
      <c r="C26" s="335">
        <v>548540</v>
      </c>
      <c r="D26" s="357">
        <v>420732.18460000004</v>
      </c>
      <c r="E26" s="519">
        <v>51123</v>
      </c>
      <c r="F26" s="335">
        <v>76685</v>
      </c>
      <c r="G26" s="335"/>
      <c r="I26" s="520"/>
    </row>
    <row r="27" spans="1:9" s="200" customFormat="1" ht="15">
      <c r="A27" s="5">
        <v>19</v>
      </c>
      <c r="B27" s="156" t="s">
        <v>896</v>
      </c>
      <c r="C27" s="335">
        <v>992450</v>
      </c>
      <c r="D27" s="357">
        <v>410262.794</v>
      </c>
      <c r="E27" s="519">
        <v>232875</v>
      </c>
      <c r="F27" s="335">
        <v>349312</v>
      </c>
      <c r="G27" s="335"/>
      <c r="I27" s="520"/>
    </row>
    <row r="28" spans="1:9" s="200" customFormat="1" ht="15">
      <c r="A28" s="5">
        <v>20</v>
      </c>
      <c r="B28" s="156" t="s">
        <v>897</v>
      </c>
      <c r="C28" s="335">
        <v>663110</v>
      </c>
      <c r="D28" s="357">
        <v>571251.541</v>
      </c>
      <c r="E28" s="519">
        <v>36743</v>
      </c>
      <c r="F28" s="335">
        <v>55115</v>
      </c>
      <c r="G28" s="335"/>
      <c r="I28" s="520"/>
    </row>
    <row r="29" spans="1:9" s="200" customFormat="1" ht="15">
      <c r="A29" s="5">
        <v>21</v>
      </c>
      <c r="B29" s="156" t="s">
        <v>898</v>
      </c>
      <c r="C29" s="335">
        <v>690454</v>
      </c>
      <c r="D29" s="357">
        <v>545510.56</v>
      </c>
      <c r="E29" s="519">
        <v>57977</v>
      </c>
      <c r="F29" s="335">
        <v>86966</v>
      </c>
      <c r="G29" s="335"/>
      <c r="I29" s="520"/>
    </row>
    <row r="30" spans="1:9" s="200" customFormat="1" ht="15">
      <c r="A30" s="5">
        <v>22</v>
      </c>
      <c r="B30" s="156" t="s">
        <v>899</v>
      </c>
      <c r="C30" s="335">
        <v>945879</v>
      </c>
      <c r="D30" s="357">
        <v>773520.3602</v>
      </c>
      <c r="E30" s="519">
        <v>68943</v>
      </c>
      <c r="F30" s="335">
        <v>103416</v>
      </c>
      <c r="G30" s="335"/>
      <c r="I30" s="520"/>
    </row>
    <row r="31" spans="1:9" s="200" customFormat="1" ht="15">
      <c r="A31" s="5">
        <v>23</v>
      </c>
      <c r="B31" s="156" t="s">
        <v>900</v>
      </c>
      <c r="C31" s="335">
        <v>684361</v>
      </c>
      <c r="D31" s="357">
        <v>464486.2476</v>
      </c>
      <c r="E31" s="519">
        <v>87950</v>
      </c>
      <c r="F31" s="335">
        <v>131925</v>
      </c>
      <c r="G31" s="335"/>
      <c r="I31" s="520"/>
    </row>
    <row r="32" spans="1:9" s="200" customFormat="1" ht="15">
      <c r="A32" s="5">
        <v>24</v>
      </c>
      <c r="B32" s="156" t="s">
        <v>901</v>
      </c>
      <c r="C32" s="335">
        <v>643249</v>
      </c>
      <c r="D32" s="357">
        <v>530163.8958</v>
      </c>
      <c r="E32" s="519">
        <v>45234</v>
      </c>
      <c r="F32" s="335">
        <v>67851</v>
      </c>
      <c r="G32" s="335"/>
      <c r="I32" s="520"/>
    </row>
    <row r="33" spans="1:9" s="200" customFormat="1" ht="15">
      <c r="A33" s="5">
        <v>25</v>
      </c>
      <c r="B33" s="156" t="s">
        <v>902</v>
      </c>
      <c r="C33" s="335">
        <v>333774</v>
      </c>
      <c r="D33" s="357">
        <v>325530.5606</v>
      </c>
      <c r="E33" s="519">
        <v>3297</v>
      </c>
      <c r="F33" s="335">
        <v>4946</v>
      </c>
      <c r="G33" s="335"/>
      <c r="I33" s="520"/>
    </row>
    <row r="34" spans="1:9" s="200" customFormat="1" ht="15">
      <c r="A34" s="5">
        <v>26</v>
      </c>
      <c r="B34" s="156" t="s">
        <v>903</v>
      </c>
      <c r="C34" s="335">
        <v>516685</v>
      </c>
      <c r="D34" s="357">
        <v>446811.1242</v>
      </c>
      <c r="E34" s="519">
        <v>27950</v>
      </c>
      <c r="F34" s="335">
        <v>41924</v>
      </c>
      <c r="G34" s="335"/>
      <c r="I34" s="520"/>
    </row>
    <row r="35" spans="1:9" s="200" customFormat="1" ht="15">
      <c r="A35" s="5">
        <v>27</v>
      </c>
      <c r="B35" s="156" t="s">
        <v>904</v>
      </c>
      <c r="C35" s="335">
        <v>638045</v>
      </c>
      <c r="D35" s="357">
        <v>501543.6986</v>
      </c>
      <c r="E35" s="519">
        <v>54601</v>
      </c>
      <c r="F35" s="335">
        <v>81900</v>
      </c>
      <c r="G35" s="335"/>
      <c r="I35" s="520"/>
    </row>
    <row r="36" spans="1:9" s="200" customFormat="1" ht="15">
      <c r="A36" s="5">
        <v>28</v>
      </c>
      <c r="B36" s="156" t="s">
        <v>905</v>
      </c>
      <c r="C36" s="335">
        <v>515278</v>
      </c>
      <c r="D36" s="357">
        <v>469915.3116</v>
      </c>
      <c r="E36" s="519">
        <v>18145</v>
      </c>
      <c r="F36" s="335">
        <v>27218</v>
      </c>
      <c r="G36" s="335"/>
      <c r="I36" s="520"/>
    </row>
    <row r="37" spans="1:9" s="200" customFormat="1" ht="15">
      <c r="A37" s="5">
        <v>29</v>
      </c>
      <c r="B37" s="156" t="s">
        <v>906</v>
      </c>
      <c r="C37" s="335">
        <v>334121</v>
      </c>
      <c r="D37" s="357">
        <v>282995.545</v>
      </c>
      <c r="E37" s="519">
        <v>20450</v>
      </c>
      <c r="F37" s="335">
        <v>30675</v>
      </c>
      <c r="G37" s="335"/>
      <c r="I37" s="520"/>
    </row>
    <row r="38" spans="1:9" s="200" customFormat="1" ht="15">
      <c r="A38" s="5">
        <v>30</v>
      </c>
      <c r="B38" s="156" t="s">
        <v>907</v>
      </c>
      <c r="C38" s="335">
        <v>215737</v>
      </c>
      <c r="D38" s="357">
        <v>180920.1058</v>
      </c>
      <c r="E38" s="519">
        <v>13927</v>
      </c>
      <c r="F38" s="335">
        <v>20890</v>
      </c>
      <c r="G38" s="335"/>
      <c r="I38" s="520"/>
    </row>
    <row r="39" spans="1:9" s="200" customFormat="1" ht="15">
      <c r="A39" s="5">
        <v>31</v>
      </c>
      <c r="B39" s="321" t="s">
        <v>908</v>
      </c>
      <c r="C39" s="335">
        <v>112190</v>
      </c>
      <c r="D39" s="357">
        <v>98523</v>
      </c>
      <c r="E39" s="519">
        <v>5467</v>
      </c>
      <c r="F39" s="335">
        <v>8200</v>
      </c>
      <c r="G39" s="335"/>
      <c r="I39" s="520"/>
    </row>
    <row r="40" spans="1:9" s="200" customFormat="1" ht="15">
      <c r="A40" s="5">
        <v>32</v>
      </c>
      <c r="B40" s="321" t="s">
        <v>909</v>
      </c>
      <c r="C40" s="335">
        <v>183243</v>
      </c>
      <c r="D40" s="357">
        <v>102353.6878</v>
      </c>
      <c r="E40" s="519">
        <v>32356</v>
      </c>
      <c r="F40" s="335">
        <v>48533</v>
      </c>
      <c r="G40" s="335"/>
      <c r="I40" s="520"/>
    </row>
    <row r="41" spans="1:9" s="200" customFormat="1" ht="15">
      <c r="A41" s="5">
        <v>33</v>
      </c>
      <c r="B41" s="321" t="s">
        <v>910</v>
      </c>
      <c r="C41" s="335">
        <v>350532</v>
      </c>
      <c r="D41" s="357">
        <v>295602.7144</v>
      </c>
      <c r="E41" s="519">
        <v>21972</v>
      </c>
      <c r="F41" s="335">
        <v>32957</v>
      </c>
      <c r="G41" s="335"/>
      <c r="I41" s="520"/>
    </row>
    <row r="42" spans="1:9" s="200" customFormat="1" ht="15">
      <c r="A42" s="5">
        <v>34</v>
      </c>
      <c r="B42" s="321" t="s">
        <v>911</v>
      </c>
      <c r="C42" s="335">
        <v>335499</v>
      </c>
      <c r="D42" s="357">
        <v>240995.53100000002</v>
      </c>
      <c r="E42" s="519">
        <v>37801</v>
      </c>
      <c r="F42" s="335">
        <v>56702</v>
      </c>
      <c r="G42" s="335"/>
      <c r="I42" s="520"/>
    </row>
    <row r="43" spans="1:9" s="200" customFormat="1" ht="15">
      <c r="A43" s="5">
        <v>35</v>
      </c>
      <c r="B43" s="321" t="s">
        <v>912</v>
      </c>
      <c r="C43" s="335">
        <v>517966</v>
      </c>
      <c r="D43" s="357">
        <v>511004.151</v>
      </c>
      <c r="E43" s="519">
        <v>2785</v>
      </c>
      <c r="F43" s="335">
        <v>4177</v>
      </c>
      <c r="G43" s="335"/>
      <c r="I43" s="520"/>
    </row>
    <row r="44" spans="1:9" s="200" customFormat="1" ht="15">
      <c r="A44" s="5">
        <v>36</v>
      </c>
      <c r="B44" s="321" t="s">
        <v>913</v>
      </c>
      <c r="C44" s="335">
        <v>378381</v>
      </c>
      <c r="D44" s="357">
        <v>283184.038</v>
      </c>
      <c r="E44" s="519">
        <v>38079</v>
      </c>
      <c r="F44" s="335">
        <v>57118</v>
      </c>
      <c r="G44" s="335"/>
      <c r="I44" s="520"/>
    </row>
    <row r="45" spans="1:9" s="200" customFormat="1" ht="15">
      <c r="A45" s="5">
        <v>37</v>
      </c>
      <c r="B45" s="321" t="s">
        <v>914</v>
      </c>
      <c r="C45" s="335">
        <v>402481</v>
      </c>
      <c r="D45" s="357">
        <v>266105.9744</v>
      </c>
      <c r="E45" s="519">
        <v>54550</v>
      </c>
      <c r="F45" s="335">
        <v>81825</v>
      </c>
      <c r="G45" s="335"/>
      <c r="I45" s="520"/>
    </row>
    <row r="46" spans="1:9" s="200" customFormat="1" ht="15">
      <c r="A46" s="5">
        <v>38</v>
      </c>
      <c r="B46" s="321" t="s">
        <v>915</v>
      </c>
      <c r="C46" s="335">
        <v>377687</v>
      </c>
      <c r="D46" s="357">
        <v>305084.66240000003</v>
      </c>
      <c r="E46" s="519">
        <v>29041</v>
      </c>
      <c r="F46" s="335">
        <v>43562</v>
      </c>
      <c r="G46" s="335"/>
      <c r="I46" s="520"/>
    </row>
    <row r="47" spans="1:7" s="200" customFormat="1" ht="15">
      <c r="A47" s="3" t="s">
        <v>14</v>
      </c>
      <c r="B47" s="20"/>
      <c r="C47" s="517">
        <f>SUM(C9:C46)</f>
        <v>18095158</v>
      </c>
      <c r="D47" s="518">
        <f>SUM(D9:D46)</f>
        <v>13992256.661946282</v>
      </c>
      <c r="E47" s="518">
        <f>SUM(E9:E46)</f>
        <v>1641161</v>
      </c>
      <c r="F47" s="335">
        <f>SUM(F9:F46)</f>
        <v>2461740</v>
      </c>
      <c r="G47" s="335"/>
    </row>
    <row r="53" spans="5:9" ht="12.75" customHeight="1">
      <c r="E53" s="594" t="s">
        <v>1086</v>
      </c>
      <c r="F53" s="594"/>
      <c r="G53" s="594"/>
      <c r="H53" s="594"/>
      <c r="I53" s="594"/>
    </row>
    <row r="54" spans="5:9" ht="12.75" customHeight="1">
      <c r="E54" s="594"/>
      <c r="F54" s="594"/>
      <c r="G54" s="594"/>
      <c r="H54" s="594"/>
      <c r="I54" s="594"/>
    </row>
    <row r="55" spans="5:9" ht="12.75" customHeight="1">
      <c r="E55" s="594"/>
      <c r="F55" s="594"/>
      <c r="G55" s="594"/>
      <c r="H55" s="594"/>
      <c r="I55" s="594"/>
    </row>
    <row r="56" spans="5:9" ht="12.75" customHeight="1">
      <c r="E56" s="594"/>
      <c r="F56" s="594"/>
      <c r="G56" s="594"/>
      <c r="H56" s="594"/>
      <c r="I56" s="594"/>
    </row>
  </sheetData>
  <sheetProtection/>
  <mergeCells count="6">
    <mergeCell ref="A1:E1"/>
    <mergeCell ref="A2:F2"/>
    <mergeCell ref="A4:F4"/>
    <mergeCell ref="F6:G6"/>
    <mergeCell ref="A5:B5"/>
    <mergeCell ref="E53:I56"/>
  </mergeCells>
  <printOptions horizontalCentered="1"/>
  <pageMargins left="0.7086614173228347" right="0.7086614173228347" top="0.2362204724409449" bottom="0" header="0.31496062992125984" footer="0.31496062992125984"/>
  <pageSetup fitToHeight="1"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L58"/>
  <sheetViews>
    <sheetView zoomScaleSheetLayoutView="90" zoomScalePageLayoutView="0" workbookViewId="0" topLeftCell="C25">
      <selection activeCell="P17" sqref="P17"/>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2.421875" style="16" customWidth="1"/>
    <col min="6" max="6" width="15.140625" style="16" customWidth="1"/>
    <col min="7" max="7" width="13.28125" style="16" customWidth="1"/>
    <col min="8" max="8" width="12.7109375" style="16" customWidth="1"/>
    <col min="9" max="9" width="12.421875" style="16" customWidth="1"/>
    <col min="10" max="10" width="13.7109375" style="16" customWidth="1"/>
    <col min="11" max="16384" width="9.140625" style="16" customWidth="1"/>
  </cols>
  <sheetData>
    <row r="1" spans="5:10" ht="12.75">
      <c r="E1" s="575"/>
      <c r="F1" s="575"/>
      <c r="G1" s="575"/>
      <c r="H1" s="575"/>
      <c r="I1" s="575"/>
      <c r="J1" s="135" t="s">
        <v>56</v>
      </c>
    </row>
    <row r="2" spans="1:10" ht="15">
      <c r="A2" s="637" t="s">
        <v>0</v>
      </c>
      <c r="B2" s="637"/>
      <c r="C2" s="637"/>
      <c r="D2" s="637"/>
      <c r="E2" s="637"/>
      <c r="F2" s="637"/>
      <c r="G2" s="637"/>
      <c r="H2" s="637"/>
      <c r="I2" s="637"/>
      <c r="J2" s="637"/>
    </row>
    <row r="3" spans="1:10" ht="20.25">
      <c r="A3" s="573" t="s">
        <v>693</v>
      </c>
      <c r="B3" s="573"/>
      <c r="C3" s="573"/>
      <c r="D3" s="573"/>
      <c r="E3" s="573"/>
      <c r="F3" s="573"/>
      <c r="G3" s="573"/>
      <c r="H3" s="573"/>
      <c r="I3" s="573"/>
      <c r="J3" s="573"/>
    </row>
    <row r="4" ht="14.25" customHeight="1"/>
    <row r="5" spans="1:10" ht="31.5" customHeight="1">
      <c r="A5" s="638" t="s">
        <v>739</v>
      </c>
      <c r="B5" s="638"/>
      <c r="C5" s="638"/>
      <c r="D5" s="638"/>
      <c r="E5" s="638"/>
      <c r="F5" s="638"/>
      <c r="G5" s="638"/>
      <c r="H5" s="638"/>
      <c r="I5" s="638"/>
      <c r="J5" s="638"/>
    </row>
    <row r="6" spans="1:10" ht="13.5" customHeight="1">
      <c r="A6" s="1"/>
      <c r="B6" s="1"/>
      <c r="C6" s="1"/>
      <c r="D6" s="1"/>
      <c r="E6" s="1"/>
      <c r="F6" s="1"/>
      <c r="G6" s="1"/>
      <c r="H6" s="1"/>
      <c r="I6" s="1"/>
      <c r="J6" s="1"/>
    </row>
    <row r="7" ht="0.75" customHeight="1"/>
    <row r="8" spans="1:11" ht="12.75">
      <c r="A8" s="566" t="s">
        <v>876</v>
      </c>
      <c r="B8" s="566"/>
      <c r="C8" s="32"/>
      <c r="H8" s="631" t="s">
        <v>770</v>
      </c>
      <c r="I8" s="631"/>
      <c r="J8" s="631"/>
      <c r="K8" s="109"/>
    </row>
    <row r="9" spans="1:12" ht="12.75">
      <c r="A9" s="550" t="s">
        <v>2</v>
      </c>
      <c r="B9" s="550" t="s">
        <v>3</v>
      </c>
      <c r="C9" s="543" t="s">
        <v>740</v>
      </c>
      <c r="D9" s="546"/>
      <c r="E9" s="546"/>
      <c r="F9" s="544"/>
      <c r="G9" s="545" t="s">
        <v>96</v>
      </c>
      <c r="H9" s="545"/>
      <c r="I9" s="545"/>
      <c r="J9" s="545"/>
      <c r="K9" s="22"/>
      <c r="L9" s="22"/>
    </row>
    <row r="10" spans="1:10" ht="72" customHeight="1">
      <c r="A10" s="550"/>
      <c r="B10" s="550"/>
      <c r="C10" s="5" t="s">
        <v>175</v>
      </c>
      <c r="D10" s="5" t="s">
        <v>12</v>
      </c>
      <c r="E10" s="7" t="s">
        <v>771</v>
      </c>
      <c r="F10" s="7" t="s">
        <v>192</v>
      </c>
      <c r="G10" s="5" t="s">
        <v>175</v>
      </c>
      <c r="H10" s="26" t="s">
        <v>13</v>
      </c>
      <c r="I10" s="101" t="s">
        <v>858</v>
      </c>
      <c r="J10" s="5" t="s">
        <v>859</v>
      </c>
    </row>
    <row r="11" spans="1:10" ht="12.75">
      <c r="A11" s="5">
        <v>1</v>
      </c>
      <c r="B11" s="5">
        <v>2</v>
      </c>
      <c r="C11" s="5">
        <v>3</v>
      </c>
      <c r="D11" s="5">
        <v>4</v>
      </c>
      <c r="E11" s="5">
        <v>5</v>
      </c>
      <c r="F11" s="7">
        <v>6</v>
      </c>
      <c r="G11" s="5">
        <v>7</v>
      </c>
      <c r="H11" s="99">
        <v>8</v>
      </c>
      <c r="I11" s="5">
        <v>9</v>
      </c>
      <c r="J11" s="5">
        <v>10</v>
      </c>
    </row>
    <row r="12" spans="1:10" ht="12.75">
      <c r="A12" s="5">
        <v>1</v>
      </c>
      <c r="B12" s="156" t="s">
        <v>878</v>
      </c>
      <c r="C12" s="336">
        <v>1992</v>
      </c>
      <c r="D12" s="349">
        <v>309804</v>
      </c>
      <c r="E12" s="349">
        <v>245</v>
      </c>
      <c r="F12" s="347">
        <f>D12*E12</f>
        <v>75901980</v>
      </c>
      <c r="G12" s="336">
        <v>1972</v>
      </c>
      <c r="H12" s="352">
        <v>56321440</v>
      </c>
      <c r="I12" s="349">
        <v>217.7</v>
      </c>
      <c r="J12" s="354">
        <v>258711</v>
      </c>
    </row>
    <row r="13" spans="1:10" ht="12.75">
      <c r="A13" s="5">
        <v>2</v>
      </c>
      <c r="B13" s="156" t="s">
        <v>879</v>
      </c>
      <c r="C13" s="336">
        <v>1277</v>
      </c>
      <c r="D13" s="349">
        <v>197048</v>
      </c>
      <c r="E13" s="349">
        <v>245</v>
      </c>
      <c r="F13" s="347">
        <f aca="true" t="shared" si="0" ref="F13:F50">D13*E13</f>
        <v>48276760</v>
      </c>
      <c r="G13" s="336">
        <v>1260</v>
      </c>
      <c r="H13" s="352">
        <v>42552647</v>
      </c>
      <c r="I13" s="349">
        <v>237.51</v>
      </c>
      <c r="J13" s="354">
        <v>179161</v>
      </c>
    </row>
    <row r="14" spans="1:10" ht="12.75">
      <c r="A14" s="5">
        <v>3</v>
      </c>
      <c r="B14" s="156" t="s">
        <v>880</v>
      </c>
      <c r="C14" s="336">
        <v>1064</v>
      </c>
      <c r="D14" s="349">
        <v>177360</v>
      </c>
      <c r="E14" s="349">
        <v>245</v>
      </c>
      <c r="F14" s="347">
        <f t="shared" si="0"/>
        <v>43453200</v>
      </c>
      <c r="G14" s="336">
        <v>1064</v>
      </c>
      <c r="H14" s="352">
        <v>30612672</v>
      </c>
      <c r="I14" s="349">
        <v>211.14999999999998</v>
      </c>
      <c r="J14" s="354">
        <v>144981</v>
      </c>
    </row>
    <row r="15" spans="1:10" ht="12.75">
      <c r="A15" s="5">
        <v>4</v>
      </c>
      <c r="B15" s="156" t="s">
        <v>881</v>
      </c>
      <c r="C15" s="336">
        <v>654</v>
      </c>
      <c r="D15" s="349">
        <v>122491</v>
      </c>
      <c r="E15" s="349">
        <v>245</v>
      </c>
      <c r="F15" s="347">
        <f t="shared" si="0"/>
        <v>30010295</v>
      </c>
      <c r="G15" s="336">
        <v>654</v>
      </c>
      <c r="H15" s="352">
        <v>23588234</v>
      </c>
      <c r="I15" s="349">
        <v>223.85</v>
      </c>
      <c r="J15" s="354">
        <v>105375</v>
      </c>
    </row>
    <row r="16" spans="1:10" ht="12.75">
      <c r="A16" s="5">
        <v>5</v>
      </c>
      <c r="B16" s="156" t="s">
        <v>882</v>
      </c>
      <c r="C16" s="336">
        <v>1283</v>
      </c>
      <c r="D16" s="349">
        <v>204286</v>
      </c>
      <c r="E16" s="349">
        <v>245</v>
      </c>
      <c r="F16" s="347">
        <f t="shared" si="0"/>
        <v>50050070</v>
      </c>
      <c r="G16" s="336">
        <v>1269</v>
      </c>
      <c r="H16" s="352">
        <v>38530145</v>
      </c>
      <c r="I16" s="349">
        <v>217.64999999999998</v>
      </c>
      <c r="J16" s="354">
        <v>177028</v>
      </c>
    </row>
    <row r="17" spans="1:10" ht="12.75">
      <c r="A17" s="5">
        <v>6</v>
      </c>
      <c r="B17" s="156" t="s">
        <v>883</v>
      </c>
      <c r="C17" s="336">
        <v>603</v>
      </c>
      <c r="D17" s="349">
        <v>124554</v>
      </c>
      <c r="E17" s="349">
        <v>245</v>
      </c>
      <c r="F17" s="347">
        <f t="shared" si="0"/>
        <v>30515730</v>
      </c>
      <c r="G17" s="336">
        <v>603</v>
      </c>
      <c r="H17" s="352">
        <v>26312284</v>
      </c>
      <c r="I17" s="349">
        <v>231.28000000000003</v>
      </c>
      <c r="J17" s="354">
        <v>113768</v>
      </c>
    </row>
    <row r="18" spans="1:10" ht="12.75">
      <c r="A18" s="5">
        <v>7</v>
      </c>
      <c r="B18" s="156" t="s">
        <v>884</v>
      </c>
      <c r="C18" s="336">
        <v>1698</v>
      </c>
      <c r="D18" s="349">
        <v>309179</v>
      </c>
      <c r="E18" s="349">
        <v>245</v>
      </c>
      <c r="F18" s="347">
        <f t="shared" si="0"/>
        <v>75748855</v>
      </c>
      <c r="G18" s="336">
        <v>1698</v>
      </c>
      <c r="H18" s="352">
        <v>57387077</v>
      </c>
      <c r="I18" s="349">
        <v>208.44</v>
      </c>
      <c r="J18" s="354">
        <v>275317</v>
      </c>
    </row>
    <row r="19" spans="1:10" ht="12.75">
      <c r="A19" s="5">
        <v>8</v>
      </c>
      <c r="B19" s="156" t="s">
        <v>885</v>
      </c>
      <c r="C19" s="336">
        <v>547</v>
      </c>
      <c r="D19" s="349">
        <v>72215</v>
      </c>
      <c r="E19" s="349">
        <v>245</v>
      </c>
      <c r="F19" s="347">
        <f t="shared" si="0"/>
        <v>17692675</v>
      </c>
      <c r="G19" s="336">
        <v>542</v>
      </c>
      <c r="H19" s="352">
        <v>13758882</v>
      </c>
      <c r="I19" s="349">
        <v>222.39999999999998</v>
      </c>
      <c r="J19" s="354">
        <v>61865</v>
      </c>
    </row>
    <row r="20" spans="1:10" ht="12.75">
      <c r="A20" s="5">
        <v>9</v>
      </c>
      <c r="B20" s="156" t="s">
        <v>886</v>
      </c>
      <c r="C20" s="336">
        <v>332</v>
      </c>
      <c r="D20" s="349">
        <v>50466</v>
      </c>
      <c r="E20" s="349">
        <v>245</v>
      </c>
      <c r="F20" s="347">
        <f t="shared" si="0"/>
        <v>12364170</v>
      </c>
      <c r="G20" s="336">
        <v>332</v>
      </c>
      <c r="H20" s="352">
        <v>9830357</v>
      </c>
      <c r="I20" s="349">
        <v>215.54999999999998</v>
      </c>
      <c r="J20" s="354">
        <v>45606</v>
      </c>
    </row>
    <row r="21" spans="1:10" ht="12.75">
      <c r="A21" s="5">
        <v>10</v>
      </c>
      <c r="B21" s="156" t="s">
        <v>887</v>
      </c>
      <c r="C21" s="336">
        <v>979</v>
      </c>
      <c r="D21" s="349">
        <v>173274</v>
      </c>
      <c r="E21" s="349">
        <v>245</v>
      </c>
      <c r="F21" s="347">
        <f t="shared" si="0"/>
        <v>42452130</v>
      </c>
      <c r="G21" s="336">
        <v>979</v>
      </c>
      <c r="H21" s="352">
        <v>34738188</v>
      </c>
      <c r="I21" s="349">
        <v>224.54000000000002</v>
      </c>
      <c r="J21" s="354">
        <v>154708</v>
      </c>
    </row>
    <row r="22" spans="1:10" ht="12.75">
      <c r="A22" s="5">
        <v>11</v>
      </c>
      <c r="B22" s="156" t="s">
        <v>888</v>
      </c>
      <c r="C22" s="336">
        <v>919</v>
      </c>
      <c r="D22" s="349">
        <v>201102</v>
      </c>
      <c r="E22" s="349">
        <v>245</v>
      </c>
      <c r="F22" s="347">
        <f t="shared" si="0"/>
        <v>49269990</v>
      </c>
      <c r="G22" s="336">
        <v>910</v>
      </c>
      <c r="H22" s="352">
        <v>38899099</v>
      </c>
      <c r="I22" s="349">
        <v>218.01</v>
      </c>
      <c r="J22" s="354">
        <v>178428</v>
      </c>
    </row>
    <row r="23" spans="1:10" ht="12.75">
      <c r="A23" s="5">
        <v>12</v>
      </c>
      <c r="B23" s="156" t="s">
        <v>889</v>
      </c>
      <c r="C23" s="336">
        <v>1458</v>
      </c>
      <c r="D23" s="349">
        <v>325795</v>
      </c>
      <c r="E23" s="349">
        <v>245</v>
      </c>
      <c r="F23" s="347">
        <f t="shared" si="0"/>
        <v>79819775</v>
      </c>
      <c r="G23" s="336">
        <v>1458</v>
      </c>
      <c r="H23" s="352">
        <v>67294651</v>
      </c>
      <c r="I23" s="349">
        <v>232.08</v>
      </c>
      <c r="J23" s="354">
        <v>289963</v>
      </c>
    </row>
    <row r="24" spans="1:10" ht="12.75">
      <c r="A24" s="5">
        <v>13</v>
      </c>
      <c r="B24" s="156" t="s">
        <v>890</v>
      </c>
      <c r="C24" s="336">
        <v>1223</v>
      </c>
      <c r="D24" s="349">
        <v>209807</v>
      </c>
      <c r="E24" s="349">
        <v>245</v>
      </c>
      <c r="F24" s="347">
        <f t="shared" si="0"/>
        <v>51402715</v>
      </c>
      <c r="G24" s="336">
        <v>1223</v>
      </c>
      <c r="H24" s="352">
        <v>38627999</v>
      </c>
      <c r="I24" s="349">
        <v>216.61</v>
      </c>
      <c r="J24" s="354">
        <v>178330</v>
      </c>
    </row>
    <row r="25" spans="1:10" ht="12.75">
      <c r="A25" s="5">
        <v>14</v>
      </c>
      <c r="B25" s="156" t="s">
        <v>891</v>
      </c>
      <c r="C25" s="336">
        <v>1080</v>
      </c>
      <c r="D25" s="349">
        <v>197296</v>
      </c>
      <c r="E25" s="349">
        <v>245</v>
      </c>
      <c r="F25" s="347">
        <f t="shared" si="0"/>
        <v>48337520</v>
      </c>
      <c r="G25" s="336">
        <v>1080</v>
      </c>
      <c r="H25" s="352">
        <v>38739551</v>
      </c>
      <c r="I25" s="349">
        <v>220.36</v>
      </c>
      <c r="J25" s="354">
        <v>175801</v>
      </c>
    </row>
    <row r="26" spans="1:10" ht="12.75">
      <c r="A26" s="5">
        <v>15</v>
      </c>
      <c r="B26" s="156" t="s">
        <v>892</v>
      </c>
      <c r="C26" s="336">
        <v>1649</v>
      </c>
      <c r="D26" s="349">
        <v>353731</v>
      </c>
      <c r="E26" s="349">
        <v>245</v>
      </c>
      <c r="F26" s="347">
        <f t="shared" si="0"/>
        <v>86664095</v>
      </c>
      <c r="G26" s="336">
        <v>1649</v>
      </c>
      <c r="H26" s="352">
        <v>70641088</v>
      </c>
      <c r="I26" s="349">
        <v>229.55</v>
      </c>
      <c r="J26" s="354">
        <v>307737</v>
      </c>
    </row>
    <row r="27" spans="1:10" ht="12.75">
      <c r="A27" s="5">
        <v>16</v>
      </c>
      <c r="B27" s="156" t="s">
        <v>893</v>
      </c>
      <c r="C27" s="336">
        <v>1176</v>
      </c>
      <c r="D27" s="349">
        <v>304652</v>
      </c>
      <c r="E27" s="349">
        <v>245</v>
      </c>
      <c r="F27" s="347">
        <f t="shared" si="0"/>
        <v>74639740</v>
      </c>
      <c r="G27" s="336">
        <v>1176</v>
      </c>
      <c r="H27" s="352">
        <v>60828559</v>
      </c>
      <c r="I27" s="349">
        <v>219.92000000000002</v>
      </c>
      <c r="J27" s="354">
        <v>276594</v>
      </c>
    </row>
    <row r="28" spans="1:10" ht="12.75">
      <c r="A28" s="5">
        <v>17</v>
      </c>
      <c r="B28" s="156" t="s">
        <v>894</v>
      </c>
      <c r="C28" s="336">
        <v>191</v>
      </c>
      <c r="D28" s="349">
        <v>66134</v>
      </c>
      <c r="E28" s="349">
        <v>245</v>
      </c>
      <c r="F28" s="347">
        <f t="shared" si="0"/>
        <v>16202830</v>
      </c>
      <c r="G28" s="336">
        <v>191</v>
      </c>
      <c r="H28" s="352">
        <v>12843421</v>
      </c>
      <c r="I28" s="349">
        <v>212.84000000000003</v>
      </c>
      <c r="J28" s="354">
        <v>60343</v>
      </c>
    </row>
    <row r="29" spans="1:10" ht="12.75">
      <c r="A29" s="5">
        <v>18</v>
      </c>
      <c r="B29" s="156" t="s">
        <v>895</v>
      </c>
      <c r="C29" s="336">
        <v>1067</v>
      </c>
      <c r="D29" s="349">
        <v>208280</v>
      </c>
      <c r="E29" s="349">
        <v>245</v>
      </c>
      <c r="F29" s="347">
        <f t="shared" si="0"/>
        <v>51028600</v>
      </c>
      <c r="G29" s="336">
        <v>1067</v>
      </c>
      <c r="H29" s="352">
        <v>44087196</v>
      </c>
      <c r="I29" s="349">
        <v>236.65000000000003</v>
      </c>
      <c r="J29" s="354">
        <v>186297</v>
      </c>
    </row>
    <row r="30" spans="1:10" ht="12.75">
      <c r="A30" s="5">
        <v>19</v>
      </c>
      <c r="B30" s="156" t="s">
        <v>896</v>
      </c>
      <c r="C30" s="336">
        <v>1962</v>
      </c>
      <c r="D30" s="349">
        <v>477706</v>
      </c>
      <c r="E30" s="349">
        <v>245</v>
      </c>
      <c r="F30" s="347">
        <f t="shared" si="0"/>
        <v>117037970</v>
      </c>
      <c r="G30" s="336">
        <v>1962</v>
      </c>
      <c r="H30" s="352">
        <v>95197790</v>
      </c>
      <c r="I30" s="349">
        <v>221.5</v>
      </c>
      <c r="J30" s="354">
        <v>429787</v>
      </c>
    </row>
    <row r="31" spans="1:10" ht="12.75">
      <c r="A31" s="5">
        <v>20</v>
      </c>
      <c r="B31" s="156" t="s">
        <v>897</v>
      </c>
      <c r="C31" s="336">
        <v>1641</v>
      </c>
      <c r="D31" s="349">
        <v>370637</v>
      </c>
      <c r="E31" s="349">
        <v>245</v>
      </c>
      <c r="F31" s="347">
        <f t="shared" si="0"/>
        <v>90806065</v>
      </c>
      <c r="G31" s="336">
        <v>1641</v>
      </c>
      <c r="H31" s="352">
        <v>73826789</v>
      </c>
      <c r="I31" s="349">
        <v>225.04000000000002</v>
      </c>
      <c r="J31" s="354">
        <v>328061</v>
      </c>
    </row>
    <row r="32" spans="1:10" ht="12.75">
      <c r="A32" s="5">
        <v>21</v>
      </c>
      <c r="B32" s="156" t="s">
        <v>898</v>
      </c>
      <c r="C32" s="336">
        <v>1422</v>
      </c>
      <c r="D32" s="349">
        <v>314797</v>
      </c>
      <c r="E32" s="349">
        <v>245</v>
      </c>
      <c r="F32" s="347">
        <f t="shared" si="0"/>
        <v>77125265</v>
      </c>
      <c r="G32" s="336">
        <v>1422</v>
      </c>
      <c r="H32" s="352">
        <v>66644798</v>
      </c>
      <c r="I32" s="349">
        <v>232.11</v>
      </c>
      <c r="J32" s="354">
        <v>287126</v>
      </c>
    </row>
    <row r="33" spans="1:10" ht="12.75">
      <c r="A33" s="5">
        <v>22</v>
      </c>
      <c r="B33" s="156" t="s">
        <v>899</v>
      </c>
      <c r="C33" s="336">
        <v>1903</v>
      </c>
      <c r="D33" s="349">
        <v>408470</v>
      </c>
      <c r="E33" s="349">
        <v>245</v>
      </c>
      <c r="F33" s="347">
        <f t="shared" si="0"/>
        <v>100075150</v>
      </c>
      <c r="G33" s="336">
        <v>1903</v>
      </c>
      <c r="H33" s="352">
        <v>83003917</v>
      </c>
      <c r="I33" s="349">
        <v>226.22000000000003</v>
      </c>
      <c r="J33" s="354">
        <v>366917</v>
      </c>
    </row>
    <row r="34" spans="1:10" ht="12.75">
      <c r="A34" s="5">
        <v>23</v>
      </c>
      <c r="B34" s="156" t="s">
        <v>900</v>
      </c>
      <c r="C34" s="336">
        <v>1576</v>
      </c>
      <c r="D34" s="349">
        <v>308060</v>
      </c>
      <c r="E34" s="349">
        <v>245</v>
      </c>
      <c r="F34" s="347">
        <f t="shared" si="0"/>
        <v>75474700</v>
      </c>
      <c r="G34" s="336">
        <v>1576</v>
      </c>
      <c r="H34" s="352">
        <v>61864686</v>
      </c>
      <c r="I34" s="349">
        <v>220.86</v>
      </c>
      <c r="J34" s="354">
        <v>280108</v>
      </c>
    </row>
    <row r="35" spans="1:10" ht="12.75">
      <c r="A35" s="5">
        <v>24</v>
      </c>
      <c r="B35" s="156" t="s">
        <v>901</v>
      </c>
      <c r="C35" s="336">
        <v>1297</v>
      </c>
      <c r="D35" s="349">
        <v>278860</v>
      </c>
      <c r="E35" s="349">
        <v>245</v>
      </c>
      <c r="F35" s="347">
        <f t="shared" si="0"/>
        <v>68320700</v>
      </c>
      <c r="G35" s="336">
        <v>1297</v>
      </c>
      <c r="H35" s="352">
        <v>60388805</v>
      </c>
      <c r="I35" s="349">
        <v>232.84999999999997</v>
      </c>
      <c r="J35" s="354">
        <v>259346</v>
      </c>
    </row>
    <row r="36" spans="1:10" ht="12.75">
      <c r="A36" s="5">
        <v>25</v>
      </c>
      <c r="B36" s="156" t="s">
        <v>902</v>
      </c>
      <c r="C36" s="336">
        <v>718</v>
      </c>
      <c r="D36" s="349">
        <v>150668</v>
      </c>
      <c r="E36" s="349">
        <v>245</v>
      </c>
      <c r="F36" s="347">
        <f t="shared" si="0"/>
        <v>36913660</v>
      </c>
      <c r="G36" s="336">
        <v>718</v>
      </c>
      <c r="H36" s="352">
        <v>34484340</v>
      </c>
      <c r="I36" s="349">
        <v>239.44</v>
      </c>
      <c r="J36" s="354">
        <v>144021</v>
      </c>
    </row>
    <row r="37" spans="1:10" ht="12.75">
      <c r="A37" s="5">
        <v>26</v>
      </c>
      <c r="B37" s="156" t="s">
        <v>903</v>
      </c>
      <c r="C37" s="336">
        <v>1146</v>
      </c>
      <c r="D37" s="349">
        <v>235221</v>
      </c>
      <c r="E37" s="349">
        <v>245</v>
      </c>
      <c r="F37" s="347">
        <f t="shared" si="0"/>
        <v>57629145</v>
      </c>
      <c r="G37" s="336">
        <v>1146</v>
      </c>
      <c r="H37" s="352">
        <v>50166085</v>
      </c>
      <c r="I37" s="349">
        <v>226.01999999999998</v>
      </c>
      <c r="J37" s="354">
        <v>221954</v>
      </c>
    </row>
    <row r="38" spans="1:10" ht="12.75">
      <c r="A38" s="5">
        <v>27</v>
      </c>
      <c r="B38" s="156" t="s">
        <v>904</v>
      </c>
      <c r="C38" s="336">
        <v>1194</v>
      </c>
      <c r="D38" s="349">
        <v>263505</v>
      </c>
      <c r="E38" s="349">
        <v>245</v>
      </c>
      <c r="F38" s="347">
        <f t="shared" si="0"/>
        <v>64558725</v>
      </c>
      <c r="G38" s="336">
        <v>1194</v>
      </c>
      <c r="H38" s="352">
        <v>55286827</v>
      </c>
      <c r="I38" s="349">
        <v>231.63</v>
      </c>
      <c r="J38" s="354">
        <v>238686</v>
      </c>
    </row>
    <row r="39" spans="1:10" ht="12.75">
      <c r="A39" s="5">
        <v>28</v>
      </c>
      <c r="B39" s="156" t="s">
        <v>905</v>
      </c>
      <c r="C39" s="336">
        <v>830</v>
      </c>
      <c r="D39" s="349">
        <v>231235</v>
      </c>
      <c r="E39" s="349">
        <v>245</v>
      </c>
      <c r="F39" s="347">
        <f t="shared" si="0"/>
        <v>56652575</v>
      </c>
      <c r="G39" s="336">
        <v>830</v>
      </c>
      <c r="H39" s="352">
        <v>44832258</v>
      </c>
      <c r="I39" s="349">
        <v>215.73</v>
      </c>
      <c r="J39" s="354">
        <v>207817</v>
      </c>
    </row>
    <row r="40" spans="1:10" ht="12.75">
      <c r="A40" s="5">
        <v>29</v>
      </c>
      <c r="B40" s="156" t="s">
        <v>906</v>
      </c>
      <c r="C40" s="336">
        <v>1077</v>
      </c>
      <c r="D40" s="349">
        <v>150899</v>
      </c>
      <c r="E40" s="349">
        <v>245</v>
      </c>
      <c r="F40" s="347">
        <f t="shared" si="0"/>
        <v>36970255</v>
      </c>
      <c r="G40" s="336">
        <v>1027</v>
      </c>
      <c r="H40" s="352">
        <v>32969917</v>
      </c>
      <c r="I40" s="349">
        <v>235.31</v>
      </c>
      <c r="J40" s="354">
        <v>140113</v>
      </c>
    </row>
    <row r="41" spans="1:10" ht="12.75">
      <c r="A41" s="5">
        <v>30</v>
      </c>
      <c r="B41" s="156" t="s">
        <v>907</v>
      </c>
      <c r="C41" s="336">
        <v>532</v>
      </c>
      <c r="D41" s="349">
        <v>99140</v>
      </c>
      <c r="E41" s="349">
        <v>245</v>
      </c>
      <c r="F41" s="347">
        <f t="shared" si="0"/>
        <v>24289300</v>
      </c>
      <c r="G41" s="336">
        <v>532</v>
      </c>
      <c r="H41" s="352">
        <v>19053274</v>
      </c>
      <c r="I41" s="349">
        <v>226.89</v>
      </c>
      <c r="J41" s="354">
        <v>83976</v>
      </c>
    </row>
    <row r="42" spans="1:10" ht="12.75">
      <c r="A42" s="5">
        <v>31</v>
      </c>
      <c r="B42" s="321" t="s">
        <v>908</v>
      </c>
      <c r="C42" s="338">
        <v>243</v>
      </c>
      <c r="D42" s="348">
        <v>47954</v>
      </c>
      <c r="E42" s="349">
        <v>245</v>
      </c>
      <c r="F42" s="347">
        <f t="shared" si="0"/>
        <v>11748730</v>
      </c>
      <c r="G42" s="338">
        <v>243</v>
      </c>
      <c r="H42" s="351">
        <v>9793570</v>
      </c>
      <c r="I42" s="349">
        <v>226.5</v>
      </c>
      <c r="J42" s="354">
        <v>43239</v>
      </c>
    </row>
    <row r="43" spans="1:10" ht="12.75">
      <c r="A43" s="5">
        <v>32</v>
      </c>
      <c r="B43" s="321" t="s">
        <v>909</v>
      </c>
      <c r="C43" s="338">
        <v>463</v>
      </c>
      <c r="D43" s="348">
        <v>84650</v>
      </c>
      <c r="E43" s="349">
        <v>245</v>
      </c>
      <c r="F43" s="347">
        <f t="shared" si="0"/>
        <v>20739250</v>
      </c>
      <c r="G43" s="338">
        <v>463</v>
      </c>
      <c r="H43" s="339">
        <v>14841049</v>
      </c>
      <c r="I43" s="349">
        <v>211.03999999999996</v>
      </c>
      <c r="J43" s="354">
        <v>70323</v>
      </c>
    </row>
    <row r="44" spans="1:10" ht="12.75">
      <c r="A44" s="5">
        <v>33</v>
      </c>
      <c r="B44" s="321" t="s">
        <v>910</v>
      </c>
      <c r="C44" s="338">
        <v>823</v>
      </c>
      <c r="D44" s="348">
        <v>169940</v>
      </c>
      <c r="E44" s="349">
        <v>245</v>
      </c>
      <c r="F44" s="347">
        <f t="shared" si="0"/>
        <v>41635300</v>
      </c>
      <c r="G44" s="338">
        <v>823</v>
      </c>
      <c r="H44" s="339">
        <v>33151794</v>
      </c>
      <c r="I44" s="349">
        <v>223.46</v>
      </c>
      <c r="J44" s="354">
        <v>148357</v>
      </c>
    </row>
    <row r="45" spans="1:10" ht="12.75">
      <c r="A45" s="5">
        <v>34</v>
      </c>
      <c r="B45" s="321" t="s">
        <v>911</v>
      </c>
      <c r="C45" s="338">
        <v>543</v>
      </c>
      <c r="D45" s="348">
        <v>150520</v>
      </c>
      <c r="E45" s="349">
        <v>245</v>
      </c>
      <c r="F45" s="347">
        <f t="shared" si="0"/>
        <v>36877400</v>
      </c>
      <c r="G45" s="338">
        <v>543</v>
      </c>
      <c r="H45" s="339">
        <v>27850459</v>
      </c>
      <c r="I45" s="349">
        <v>202.51999999999998</v>
      </c>
      <c r="J45" s="354">
        <v>137520</v>
      </c>
    </row>
    <row r="46" spans="1:10" ht="12.75">
      <c r="A46" s="5">
        <v>35</v>
      </c>
      <c r="B46" s="321" t="s">
        <v>912</v>
      </c>
      <c r="C46" s="338">
        <v>761</v>
      </c>
      <c r="D46" s="348">
        <v>231565</v>
      </c>
      <c r="E46" s="349">
        <v>245</v>
      </c>
      <c r="F46" s="347">
        <f t="shared" si="0"/>
        <v>56733425</v>
      </c>
      <c r="G46" s="338">
        <v>761</v>
      </c>
      <c r="H46" s="339">
        <v>48966761</v>
      </c>
      <c r="I46" s="349">
        <v>223.78</v>
      </c>
      <c r="J46" s="354">
        <v>218817</v>
      </c>
    </row>
    <row r="47" spans="1:10" ht="12.75">
      <c r="A47" s="5">
        <v>36</v>
      </c>
      <c r="B47" s="321" t="s">
        <v>913</v>
      </c>
      <c r="C47" s="338">
        <v>763</v>
      </c>
      <c r="D47" s="348">
        <v>171188</v>
      </c>
      <c r="E47" s="349">
        <v>245</v>
      </c>
      <c r="F47" s="347">
        <f t="shared" si="0"/>
        <v>41941060</v>
      </c>
      <c r="G47" s="338">
        <v>733</v>
      </c>
      <c r="H47" s="339">
        <v>32229566</v>
      </c>
      <c r="I47" s="349">
        <v>203.47000000000003</v>
      </c>
      <c r="J47" s="354">
        <v>158400</v>
      </c>
    </row>
    <row r="48" spans="1:10" ht="12.75">
      <c r="A48" s="5">
        <v>37</v>
      </c>
      <c r="B48" s="321" t="s">
        <v>914</v>
      </c>
      <c r="C48" s="338">
        <v>1032</v>
      </c>
      <c r="D48" s="348">
        <v>183547</v>
      </c>
      <c r="E48" s="349">
        <v>245</v>
      </c>
      <c r="F48" s="347">
        <f t="shared" si="0"/>
        <v>44969015</v>
      </c>
      <c r="G48" s="338">
        <v>1012</v>
      </c>
      <c r="H48" s="339">
        <v>38606150</v>
      </c>
      <c r="I48" s="349">
        <v>232.02999999999997</v>
      </c>
      <c r="J48" s="354">
        <v>166384</v>
      </c>
    </row>
    <row r="49" spans="1:10" ht="12.75">
      <c r="A49" s="5">
        <v>38</v>
      </c>
      <c r="B49" s="321" t="s">
        <v>915</v>
      </c>
      <c r="C49" s="338">
        <v>773</v>
      </c>
      <c r="D49" s="348">
        <v>177601</v>
      </c>
      <c r="E49" s="349">
        <v>245</v>
      </c>
      <c r="F49" s="347">
        <f t="shared" si="0"/>
        <v>43512245</v>
      </c>
      <c r="G49" s="338">
        <v>773</v>
      </c>
      <c r="H49" s="339">
        <v>39659131</v>
      </c>
      <c r="I49" s="349">
        <v>243.31</v>
      </c>
      <c r="J49" s="354">
        <v>162998</v>
      </c>
    </row>
    <row r="50" spans="1:10" ht="12.75">
      <c r="A50" s="3" t="s">
        <v>14</v>
      </c>
      <c r="B50" s="30"/>
      <c r="C50" s="20">
        <f>SUM(C12:C49)</f>
        <v>39891</v>
      </c>
      <c r="D50" s="347">
        <f>SUM(D12:D49)</f>
        <v>8113637</v>
      </c>
      <c r="E50" s="349">
        <v>245</v>
      </c>
      <c r="F50" s="347">
        <f t="shared" si="0"/>
        <v>1987841065</v>
      </c>
      <c r="G50" s="20">
        <f>SUM(G12:G49)</f>
        <v>39726</v>
      </c>
      <c r="H50" s="353">
        <f>SUM(H12:H49)</f>
        <v>1628411456</v>
      </c>
      <c r="I50" s="349">
        <v>224</v>
      </c>
      <c r="J50" s="354">
        <f>H50/I50</f>
        <v>7269694</v>
      </c>
    </row>
    <row r="51" spans="1:10" ht="12.75">
      <c r="A51" s="12"/>
      <c r="B51" s="31"/>
      <c r="C51" s="31"/>
      <c r="D51" s="22"/>
      <c r="E51" s="22"/>
      <c r="F51" s="22"/>
      <c r="G51" s="22"/>
      <c r="H51" s="346"/>
      <c r="I51" s="115"/>
      <c r="J51" s="22"/>
    </row>
    <row r="52" spans="1:10" ht="12.75">
      <c r="A52" s="645" t="s">
        <v>860</v>
      </c>
      <c r="B52" s="645"/>
      <c r="C52" s="645"/>
      <c r="D52" s="645"/>
      <c r="E52" s="645"/>
      <c r="F52" s="645"/>
      <c r="G52" s="645"/>
      <c r="H52" s="645"/>
      <c r="I52" s="22"/>
      <c r="J52" s="22"/>
    </row>
    <row r="53" spans="1:10" ht="12.75">
      <c r="A53" s="12"/>
      <c r="B53" s="31"/>
      <c r="C53" s="31"/>
      <c r="D53" s="22"/>
      <c r="E53" s="22"/>
      <c r="F53" s="22"/>
      <c r="G53" s="22"/>
      <c r="H53" s="22"/>
      <c r="I53" s="22"/>
      <c r="J53" s="22"/>
    </row>
    <row r="54" spans="1:10" ht="12.75">
      <c r="A54" s="646"/>
      <c r="B54" s="646"/>
      <c r="C54" s="646"/>
      <c r="D54" s="646"/>
      <c r="E54" s="646"/>
      <c r="F54" s="646"/>
      <c r="G54" s="646"/>
      <c r="H54" s="646"/>
      <c r="I54" s="646"/>
      <c r="J54" s="646"/>
    </row>
    <row r="55" spans="8:12" ht="12.75" customHeight="1">
      <c r="H55" s="594" t="s">
        <v>1086</v>
      </c>
      <c r="I55" s="594"/>
      <c r="J55" s="594"/>
      <c r="K55" s="594"/>
      <c r="L55" s="594"/>
    </row>
    <row r="56" spans="8:12" ht="12.75" customHeight="1">
      <c r="H56" s="594"/>
      <c r="I56" s="594"/>
      <c r="J56" s="594"/>
      <c r="K56" s="594"/>
      <c r="L56" s="594"/>
    </row>
    <row r="57" spans="8:12" ht="12.75" customHeight="1">
      <c r="H57" s="594"/>
      <c r="I57" s="594"/>
      <c r="J57" s="594"/>
      <c r="K57" s="594"/>
      <c r="L57" s="594"/>
    </row>
    <row r="58" spans="8:12" ht="12.75" customHeight="1">
      <c r="H58" s="594"/>
      <c r="I58" s="594"/>
      <c r="J58" s="594"/>
      <c r="K58" s="594"/>
      <c r="L58" s="594"/>
    </row>
  </sheetData>
  <sheetProtection/>
  <mergeCells count="13">
    <mergeCell ref="A52:H52"/>
    <mergeCell ref="A54:J54"/>
    <mergeCell ref="H55:L58"/>
    <mergeCell ref="E1:I1"/>
    <mergeCell ref="A2:J2"/>
    <mergeCell ref="A3:J3"/>
    <mergeCell ref="G9:J9"/>
    <mergeCell ref="C9:F9"/>
    <mergeCell ref="H8:J8"/>
    <mergeCell ref="A5:J5"/>
    <mergeCell ref="A9:A10"/>
    <mergeCell ref="B9:B10"/>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pageSetUpPr fitToPage="1"/>
  </sheetPr>
  <dimension ref="A1:K59"/>
  <sheetViews>
    <sheetView zoomScaleSheetLayoutView="90" zoomScalePageLayoutView="0" workbookViewId="0" topLeftCell="A37">
      <selection activeCell="J50" sqref="J50"/>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4.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6.5" customHeight="1">
      <c r="E1" s="575"/>
      <c r="F1" s="575"/>
      <c r="G1" s="575"/>
      <c r="H1" s="575"/>
      <c r="I1" s="575"/>
      <c r="J1" s="135" t="s">
        <v>353</v>
      </c>
    </row>
    <row r="2" spans="1:10" ht="15">
      <c r="A2" s="637" t="s">
        <v>0</v>
      </c>
      <c r="B2" s="637"/>
      <c r="C2" s="637"/>
      <c r="D2" s="637"/>
      <c r="E2" s="637"/>
      <c r="F2" s="637"/>
      <c r="G2" s="637"/>
      <c r="H2" s="637"/>
      <c r="I2" s="637"/>
      <c r="J2" s="637"/>
    </row>
    <row r="3" spans="1:10" ht="20.25">
      <c r="A3" s="573" t="s">
        <v>693</v>
      </c>
      <c r="B3" s="573"/>
      <c r="C3" s="573"/>
      <c r="D3" s="573"/>
      <c r="E3" s="573"/>
      <c r="F3" s="573"/>
      <c r="G3" s="573"/>
      <c r="H3" s="573"/>
      <c r="I3" s="573"/>
      <c r="J3" s="573"/>
    </row>
    <row r="4" ht="14.25" customHeight="1"/>
    <row r="5" spans="1:10" ht="15.75">
      <c r="A5" s="638" t="s">
        <v>741</v>
      </c>
      <c r="B5" s="638"/>
      <c r="C5" s="638"/>
      <c r="D5" s="638"/>
      <c r="E5" s="638"/>
      <c r="F5" s="638"/>
      <c r="G5" s="638"/>
      <c r="H5" s="638"/>
      <c r="I5" s="638"/>
      <c r="J5" s="638"/>
    </row>
    <row r="6" spans="1:10" ht="13.5" customHeight="1">
      <c r="A6" s="1"/>
      <c r="B6" s="1"/>
      <c r="C6" s="1"/>
      <c r="D6" s="1"/>
      <c r="E6" s="1"/>
      <c r="F6" s="1"/>
      <c r="G6" s="1"/>
      <c r="H6" s="1"/>
      <c r="I6" s="1"/>
      <c r="J6" s="1"/>
    </row>
    <row r="7" ht="0.75" customHeight="1"/>
    <row r="8" spans="1:10" ht="12.75">
      <c r="A8" s="566" t="s">
        <v>876</v>
      </c>
      <c r="B8" s="566"/>
      <c r="C8" s="32"/>
      <c r="H8" s="631" t="s">
        <v>770</v>
      </c>
      <c r="I8" s="631"/>
      <c r="J8" s="631"/>
    </row>
    <row r="9" spans="1:10" ht="12.75">
      <c r="A9" s="550" t="s">
        <v>2</v>
      </c>
      <c r="B9" s="550" t="s">
        <v>3</v>
      </c>
      <c r="C9" s="543" t="s">
        <v>740</v>
      </c>
      <c r="D9" s="546"/>
      <c r="E9" s="546"/>
      <c r="F9" s="544"/>
      <c r="G9" s="543" t="s">
        <v>96</v>
      </c>
      <c r="H9" s="546"/>
      <c r="I9" s="546"/>
      <c r="J9" s="544"/>
    </row>
    <row r="10" spans="1:10" ht="63.75">
      <c r="A10" s="550"/>
      <c r="B10" s="550"/>
      <c r="C10" s="5" t="s">
        <v>175</v>
      </c>
      <c r="D10" s="5" t="s">
        <v>12</v>
      </c>
      <c r="E10" s="256" t="s">
        <v>771</v>
      </c>
      <c r="F10" s="7" t="s">
        <v>192</v>
      </c>
      <c r="G10" s="5" t="s">
        <v>175</v>
      </c>
      <c r="H10" s="26" t="s">
        <v>13</v>
      </c>
      <c r="I10" s="101" t="s">
        <v>858</v>
      </c>
      <c r="J10" s="5" t="s">
        <v>859</v>
      </c>
    </row>
    <row r="11" spans="1:10" ht="12.75">
      <c r="A11" s="5">
        <v>1</v>
      </c>
      <c r="B11" s="5">
        <v>2</v>
      </c>
      <c r="C11" s="5">
        <v>3</v>
      </c>
      <c r="D11" s="5">
        <v>4</v>
      </c>
      <c r="E11" s="5">
        <v>5</v>
      </c>
      <c r="F11" s="7">
        <v>6</v>
      </c>
      <c r="G11" s="5">
        <v>7</v>
      </c>
      <c r="H11" s="99">
        <v>8</v>
      </c>
      <c r="I11" s="5">
        <v>9</v>
      </c>
      <c r="J11" s="5">
        <v>10</v>
      </c>
    </row>
    <row r="12" spans="1:10" ht="12.75">
      <c r="A12" s="18">
        <v>1</v>
      </c>
      <c r="B12" s="156" t="s">
        <v>878</v>
      </c>
      <c r="C12" s="20">
        <v>1188</v>
      </c>
      <c r="D12" s="347">
        <v>148015</v>
      </c>
      <c r="E12" s="347">
        <v>245</v>
      </c>
      <c r="F12" s="355">
        <f>D12*E12</f>
        <v>36263675</v>
      </c>
      <c r="G12" s="20">
        <v>1188</v>
      </c>
      <c r="H12" s="29">
        <v>28803455</v>
      </c>
      <c r="I12" s="345">
        <v>218.35999999999999</v>
      </c>
      <c r="J12" s="345">
        <v>131908</v>
      </c>
    </row>
    <row r="13" spans="1:10" ht="12.75">
      <c r="A13" s="18">
        <v>2</v>
      </c>
      <c r="B13" s="156" t="s">
        <v>879</v>
      </c>
      <c r="C13" s="20">
        <v>875</v>
      </c>
      <c r="D13" s="347">
        <v>95271</v>
      </c>
      <c r="E13" s="347">
        <v>245</v>
      </c>
      <c r="F13" s="355">
        <f aca="true" t="shared" si="0" ref="F13:F50">D13*E13</f>
        <v>23341395</v>
      </c>
      <c r="G13" s="20">
        <v>875</v>
      </c>
      <c r="H13" s="29">
        <v>19885087</v>
      </c>
      <c r="I13" s="345">
        <v>224.05</v>
      </c>
      <c r="J13" s="345">
        <v>88753</v>
      </c>
    </row>
    <row r="14" spans="1:10" ht="12.75">
      <c r="A14" s="18">
        <v>3</v>
      </c>
      <c r="B14" s="156" t="s">
        <v>880</v>
      </c>
      <c r="C14" s="20">
        <v>822</v>
      </c>
      <c r="D14" s="347">
        <v>88576</v>
      </c>
      <c r="E14" s="347">
        <v>245</v>
      </c>
      <c r="F14" s="355">
        <f t="shared" si="0"/>
        <v>21701120</v>
      </c>
      <c r="G14" s="20">
        <v>822</v>
      </c>
      <c r="H14" s="29">
        <v>16972760</v>
      </c>
      <c r="I14" s="345">
        <v>213.65999999999997</v>
      </c>
      <c r="J14" s="345">
        <v>79438</v>
      </c>
    </row>
    <row r="15" spans="1:10" ht="12.75">
      <c r="A15" s="18">
        <v>4</v>
      </c>
      <c r="B15" s="156" t="s">
        <v>881</v>
      </c>
      <c r="C15" s="20">
        <v>502</v>
      </c>
      <c r="D15" s="347">
        <v>66338</v>
      </c>
      <c r="E15" s="347">
        <v>245</v>
      </c>
      <c r="F15" s="355">
        <f t="shared" si="0"/>
        <v>16252810</v>
      </c>
      <c r="G15" s="20">
        <v>502</v>
      </c>
      <c r="H15" s="29">
        <v>13710741</v>
      </c>
      <c r="I15" s="345">
        <v>226.39999999999998</v>
      </c>
      <c r="J15" s="345">
        <v>60560</v>
      </c>
    </row>
    <row r="16" spans="1:10" ht="12.75">
      <c r="A16" s="18">
        <v>5</v>
      </c>
      <c r="B16" s="156" t="s">
        <v>882</v>
      </c>
      <c r="C16" s="20">
        <v>850</v>
      </c>
      <c r="D16" s="347">
        <v>111055</v>
      </c>
      <c r="E16" s="347">
        <v>245</v>
      </c>
      <c r="F16" s="355">
        <f t="shared" si="0"/>
        <v>27208475</v>
      </c>
      <c r="G16" s="20">
        <v>850</v>
      </c>
      <c r="H16" s="29">
        <v>21670728</v>
      </c>
      <c r="I16" s="345">
        <v>213.75</v>
      </c>
      <c r="J16" s="345">
        <v>101384</v>
      </c>
    </row>
    <row r="17" spans="1:10" ht="12.75">
      <c r="A17" s="18">
        <v>6</v>
      </c>
      <c r="B17" s="156" t="s">
        <v>883</v>
      </c>
      <c r="C17" s="20">
        <v>606</v>
      </c>
      <c r="D17" s="347">
        <v>69341</v>
      </c>
      <c r="E17" s="347">
        <v>245</v>
      </c>
      <c r="F17" s="355">
        <f t="shared" si="0"/>
        <v>16988545</v>
      </c>
      <c r="G17" s="20">
        <v>606</v>
      </c>
      <c r="H17" s="29">
        <v>15076870</v>
      </c>
      <c r="I17" s="345">
        <v>230.45</v>
      </c>
      <c r="J17" s="345">
        <v>65424</v>
      </c>
    </row>
    <row r="18" spans="1:10" ht="12.75">
      <c r="A18" s="18">
        <v>7</v>
      </c>
      <c r="B18" s="156" t="s">
        <v>884</v>
      </c>
      <c r="C18" s="20">
        <v>1423</v>
      </c>
      <c r="D18" s="347">
        <v>129176</v>
      </c>
      <c r="E18" s="347">
        <v>245</v>
      </c>
      <c r="F18" s="355">
        <f t="shared" si="0"/>
        <v>31648120</v>
      </c>
      <c r="G18" s="20">
        <v>1423</v>
      </c>
      <c r="H18" s="29">
        <v>24871492</v>
      </c>
      <c r="I18" s="345">
        <v>207.32</v>
      </c>
      <c r="J18" s="345">
        <v>119967</v>
      </c>
    </row>
    <row r="19" spans="1:10" ht="12.75">
      <c r="A19" s="18">
        <v>8</v>
      </c>
      <c r="B19" s="156" t="s">
        <v>885</v>
      </c>
      <c r="C19" s="20">
        <v>357</v>
      </c>
      <c r="D19" s="347">
        <v>35123</v>
      </c>
      <c r="E19" s="347">
        <v>245</v>
      </c>
      <c r="F19" s="355">
        <f t="shared" si="0"/>
        <v>8605135</v>
      </c>
      <c r="G19" s="20">
        <v>357</v>
      </c>
      <c r="H19" s="29">
        <v>7064774</v>
      </c>
      <c r="I19" s="345">
        <v>221.23000000000002</v>
      </c>
      <c r="J19" s="345">
        <v>31934</v>
      </c>
    </row>
    <row r="20" spans="1:10" ht="12.75">
      <c r="A20" s="18">
        <v>9</v>
      </c>
      <c r="B20" s="156" t="s">
        <v>886</v>
      </c>
      <c r="C20" s="20">
        <v>196</v>
      </c>
      <c r="D20" s="347">
        <v>24649</v>
      </c>
      <c r="E20" s="347">
        <v>245</v>
      </c>
      <c r="F20" s="355">
        <f t="shared" si="0"/>
        <v>6039005</v>
      </c>
      <c r="G20" s="20">
        <v>196</v>
      </c>
      <c r="H20" s="29">
        <v>5074551</v>
      </c>
      <c r="I20" s="345">
        <v>206.16000000000003</v>
      </c>
      <c r="J20" s="345">
        <v>24615</v>
      </c>
    </row>
    <row r="21" spans="1:10" ht="12.75">
      <c r="A21" s="18">
        <v>10</v>
      </c>
      <c r="B21" s="156" t="s">
        <v>887</v>
      </c>
      <c r="C21" s="20">
        <v>712</v>
      </c>
      <c r="D21" s="347">
        <v>73502</v>
      </c>
      <c r="E21" s="347">
        <v>245</v>
      </c>
      <c r="F21" s="355">
        <f t="shared" si="0"/>
        <v>18007990</v>
      </c>
      <c r="G21" s="20">
        <v>712</v>
      </c>
      <c r="H21" s="29">
        <v>15569764</v>
      </c>
      <c r="I21" s="345">
        <v>224.28</v>
      </c>
      <c r="J21" s="345">
        <v>69421</v>
      </c>
    </row>
    <row r="22" spans="1:10" ht="12.75">
      <c r="A22" s="18">
        <v>11</v>
      </c>
      <c r="B22" s="156" t="s">
        <v>888</v>
      </c>
      <c r="C22" s="20">
        <v>1031</v>
      </c>
      <c r="D22" s="347">
        <v>115730</v>
      </c>
      <c r="E22" s="347">
        <v>245</v>
      </c>
      <c r="F22" s="355">
        <f t="shared" si="0"/>
        <v>28353850</v>
      </c>
      <c r="G22" s="20">
        <v>1031</v>
      </c>
      <c r="H22" s="29">
        <v>22930387</v>
      </c>
      <c r="I22" s="345">
        <v>212.88</v>
      </c>
      <c r="J22" s="345">
        <v>107715</v>
      </c>
    </row>
    <row r="23" spans="1:10" ht="12.75">
      <c r="A23" s="18">
        <v>12</v>
      </c>
      <c r="B23" s="156" t="s">
        <v>889</v>
      </c>
      <c r="C23" s="20">
        <v>1084</v>
      </c>
      <c r="D23" s="347">
        <v>174744</v>
      </c>
      <c r="E23" s="347">
        <v>245</v>
      </c>
      <c r="F23" s="355">
        <f t="shared" si="0"/>
        <v>42812280</v>
      </c>
      <c r="G23" s="20">
        <v>1084</v>
      </c>
      <c r="H23" s="29">
        <v>40490975</v>
      </c>
      <c r="I23" s="345">
        <v>241.78</v>
      </c>
      <c r="J23" s="345">
        <v>167470</v>
      </c>
    </row>
    <row r="24" spans="1:10" ht="12.75">
      <c r="A24" s="18">
        <v>13</v>
      </c>
      <c r="B24" s="156" t="s">
        <v>890</v>
      </c>
      <c r="C24" s="20">
        <v>921</v>
      </c>
      <c r="D24" s="347">
        <v>119871</v>
      </c>
      <c r="E24" s="347">
        <v>245</v>
      </c>
      <c r="F24" s="355">
        <f t="shared" si="0"/>
        <v>29368395</v>
      </c>
      <c r="G24" s="20">
        <v>921</v>
      </c>
      <c r="H24" s="29">
        <v>24127299</v>
      </c>
      <c r="I24" s="345">
        <v>218.38</v>
      </c>
      <c r="J24" s="345">
        <v>110483</v>
      </c>
    </row>
    <row r="25" spans="1:10" ht="12.75">
      <c r="A25" s="18">
        <v>14</v>
      </c>
      <c r="B25" s="156" t="s">
        <v>891</v>
      </c>
      <c r="C25" s="20">
        <v>657</v>
      </c>
      <c r="D25" s="347">
        <v>97135</v>
      </c>
      <c r="E25" s="347">
        <v>245</v>
      </c>
      <c r="F25" s="355">
        <f t="shared" si="0"/>
        <v>23798075</v>
      </c>
      <c r="G25" s="20">
        <v>657</v>
      </c>
      <c r="H25" s="29">
        <v>19625139</v>
      </c>
      <c r="I25" s="345">
        <v>222.36</v>
      </c>
      <c r="J25" s="345">
        <v>88258</v>
      </c>
    </row>
    <row r="26" spans="1:10" ht="12.75">
      <c r="A26" s="18">
        <v>15</v>
      </c>
      <c r="B26" s="156" t="s">
        <v>892</v>
      </c>
      <c r="C26" s="20">
        <v>1393</v>
      </c>
      <c r="D26" s="347">
        <v>177701</v>
      </c>
      <c r="E26" s="347">
        <v>245</v>
      </c>
      <c r="F26" s="355">
        <f t="shared" si="0"/>
        <v>43536745</v>
      </c>
      <c r="G26" s="20">
        <v>1393</v>
      </c>
      <c r="H26" s="29">
        <v>37685604</v>
      </c>
      <c r="I26" s="345">
        <v>232.25</v>
      </c>
      <c r="J26" s="345">
        <v>162263</v>
      </c>
    </row>
    <row r="27" spans="1:10" ht="12.75">
      <c r="A27" s="18">
        <v>16</v>
      </c>
      <c r="B27" s="156" t="s">
        <v>893</v>
      </c>
      <c r="C27" s="20">
        <v>948</v>
      </c>
      <c r="D27" s="347">
        <v>144443</v>
      </c>
      <c r="E27" s="347">
        <v>245</v>
      </c>
      <c r="F27" s="355">
        <f t="shared" si="0"/>
        <v>35388535</v>
      </c>
      <c r="G27" s="20">
        <v>948</v>
      </c>
      <c r="H27" s="29">
        <v>30589335</v>
      </c>
      <c r="I27" s="345">
        <v>218.16</v>
      </c>
      <c r="J27" s="345">
        <v>140215</v>
      </c>
    </row>
    <row r="28" spans="1:10" ht="12.75">
      <c r="A28" s="18">
        <v>17</v>
      </c>
      <c r="B28" s="156" t="s">
        <v>894</v>
      </c>
      <c r="C28" s="20">
        <v>201</v>
      </c>
      <c r="D28" s="347">
        <v>31590</v>
      </c>
      <c r="E28" s="347">
        <v>245</v>
      </c>
      <c r="F28" s="355">
        <f t="shared" si="0"/>
        <v>7739550</v>
      </c>
      <c r="G28" s="20">
        <v>201</v>
      </c>
      <c r="H28" s="29">
        <v>6287351</v>
      </c>
      <c r="I28" s="345">
        <v>197.7</v>
      </c>
      <c r="J28" s="345">
        <v>31802</v>
      </c>
    </row>
    <row r="29" spans="1:10" ht="12.75">
      <c r="A29" s="18">
        <v>18</v>
      </c>
      <c r="B29" s="156" t="s">
        <v>895</v>
      </c>
      <c r="C29" s="20">
        <v>1051</v>
      </c>
      <c r="D29" s="347">
        <v>104443</v>
      </c>
      <c r="E29" s="347">
        <v>245</v>
      </c>
      <c r="F29" s="355">
        <f t="shared" si="0"/>
        <v>25588535</v>
      </c>
      <c r="G29" s="20">
        <v>1051</v>
      </c>
      <c r="H29" s="29">
        <v>22706083</v>
      </c>
      <c r="I29" s="345">
        <v>229.57</v>
      </c>
      <c r="J29" s="345">
        <v>98907</v>
      </c>
    </row>
    <row r="30" spans="1:10" ht="12.75">
      <c r="A30" s="18">
        <v>19</v>
      </c>
      <c r="B30" s="156" t="s">
        <v>896</v>
      </c>
      <c r="C30" s="20">
        <v>1383</v>
      </c>
      <c r="D30" s="347">
        <v>205673</v>
      </c>
      <c r="E30" s="347">
        <v>245</v>
      </c>
      <c r="F30" s="355">
        <f t="shared" si="0"/>
        <v>50389885</v>
      </c>
      <c r="G30" s="20">
        <v>1383</v>
      </c>
      <c r="H30" s="29">
        <v>43934556</v>
      </c>
      <c r="I30" s="345">
        <v>222.76</v>
      </c>
      <c r="J30" s="345">
        <v>197228</v>
      </c>
    </row>
    <row r="31" spans="1:10" ht="12.75">
      <c r="A31" s="18">
        <v>20</v>
      </c>
      <c r="B31" s="156" t="s">
        <v>897</v>
      </c>
      <c r="C31" s="20">
        <v>1010</v>
      </c>
      <c r="D31" s="347">
        <v>132649</v>
      </c>
      <c r="E31" s="347">
        <v>245</v>
      </c>
      <c r="F31" s="355">
        <f t="shared" si="0"/>
        <v>32499005</v>
      </c>
      <c r="G31" s="20">
        <v>1010</v>
      </c>
      <c r="H31" s="29">
        <v>28957949</v>
      </c>
      <c r="I31" s="345">
        <v>226.10999999999999</v>
      </c>
      <c r="J31" s="345">
        <v>128070</v>
      </c>
    </row>
    <row r="32" spans="1:10" ht="12.75">
      <c r="A32" s="18">
        <v>21</v>
      </c>
      <c r="B32" s="156" t="s">
        <v>898</v>
      </c>
      <c r="C32" s="20">
        <v>984</v>
      </c>
      <c r="D32" s="347">
        <v>142920</v>
      </c>
      <c r="E32" s="347">
        <v>245</v>
      </c>
      <c r="F32" s="355">
        <f t="shared" si="0"/>
        <v>35015400</v>
      </c>
      <c r="G32" s="20">
        <v>984</v>
      </c>
      <c r="H32" s="29">
        <v>31020429</v>
      </c>
      <c r="I32" s="345">
        <v>230.82999999999998</v>
      </c>
      <c r="J32" s="345">
        <v>134386</v>
      </c>
    </row>
    <row r="33" spans="1:10" ht="12.75">
      <c r="A33" s="18">
        <v>22</v>
      </c>
      <c r="B33" s="156" t="s">
        <v>899</v>
      </c>
      <c r="C33" s="20">
        <v>959</v>
      </c>
      <c r="D33" s="347">
        <v>185730</v>
      </c>
      <c r="E33" s="347">
        <v>245</v>
      </c>
      <c r="F33" s="355">
        <f t="shared" si="0"/>
        <v>45503850</v>
      </c>
      <c r="G33" s="20">
        <v>959</v>
      </c>
      <c r="H33" s="29">
        <v>39484961</v>
      </c>
      <c r="I33" s="345">
        <v>225.99</v>
      </c>
      <c r="J33" s="345">
        <v>174720</v>
      </c>
    </row>
    <row r="34" spans="1:10" ht="12.75">
      <c r="A34" s="18">
        <v>23</v>
      </c>
      <c r="B34" s="156" t="s">
        <v>900</v>
      </c>
      <c r="C34" s="20">
        <v>1004</v>
      </c>
      <c r="D34" s="347">
        <v>151540</v>
      </c>
      <c r="E34" s="347">
        <v>245</v>
      </c>
      <c r="F34" s="355">
        <f t="shared" si="0"/>
        <v>37127300</v>
      </c>
      <c r="G34" s="20">
        <v>1004</v>
      </c>
      <c r="H34" s="29">
        <v>32017110</v>
      </c>
      <c r="I34" s="345">
        <v>223.07999999999998</v>
      </c>
      <c r="J34" s="345">
        <v>143523</v>
      </c>
    </row>
    <row r="35" spans="1:10" ht="12.75">
      <c r="A35" s="18">
        <v>24</v>
      </c>
      <c r="B35" s="156" t="s">
        <v>901</v>
      </c>
      <c r="C35" s="20">
        <v>990</v>
      </c>
      <c r="D35" s="347">
        <v>94416</v>
      </c>
      <c r="E35" s="347">
        <v>245</v>
      </c>
      <c r="F35" s="355">
        <f t="shared" si="0"/>
        <v>23131920</v>
      </c>
      <c r="G35" s="20">
        <v>990</v>
      </c>
      <c r="H35" s="29">
        <v>20656072</v>
      </c>
      <c r="I35" s="345">
        <v>230.78</v>
      </c>
      <c r="J35" s="345">
        <v>89505</v>
      </c>
    </row>
    <row r="36" spans="1:10" ht="12.75">
      <c r="A36" s="18">
        <v>25</v>
      </c>
      <c r="B36" s="156" t="s">
        <v>902</v>
      </c>
      <c r="C36" s="20">
        <v>882</v>
      </c>
      <c r="D36" s="347">
        <v>56106</v>
      </c>
      <c r="E36" s="347">
        <v>245</v>
      </c>
      <c r="F36" s="355">
        <f t="shared" si="0"/>
        <v>13745970</v>
      </c>
      <c r="G36" s="20">
        <v>882</v>
      </c>
      <c r="H36" s="29">
        <v>14297421</v>
      </c>
      <c r="I36" s="345">
        <v>235.81000000000003</v>
      </c>
      <c r="J36" s="345">
        <v>60631</v>
      </c>
    </row>
    <row r="37" spans="1:10" ht="12.75">
      <c r="A37" s="18">
        <v>26</v>
      </c>
      <c r="B37" s="156" t="s">
        <v>903</v>
      </c>
      <c r="C37" s="20">
        <v>646</v>
      </c>
      <c r="D37" s="347">
        <v>67013</v>
      </c>
      <c r="E37" s="347">
        <v>245</v>
      </c>
      <c r="F37" s="355">
        <f t="shared" si="0"/>
        <v>16418185</v>
      </c>
      <c r="G37" s="20">
        <v>646</v>
      </c>
      <c r="H37" s="29">
        <v>13616865</v>
      </c>
      <c r="I37" s="345">
        <v>220.02999999999997</v>
      </c>
      <c r="J37" s="345">
        <v>61886</v>
      </c>
    </row>
    <row r="38" spans="1:10" ht="12.75">
      <c r="A38" s="18">
        <v>27</v>
      </c>
      <c r="B38" s="156" t="s">
        <v>904</v>
      </c>
      <c r="C38" s="20">
        <v>734</v>
      </c>
      <c r="D38" s="347">
        <v>98199</v>
      </c>
      <c r="E38" s="347">
        <v>245</v>
      </c>
      <c r="F38" s="355">
        <f t="shared" si="0"/>
        <v>24058755</v>
      </c>
      <c r="G38" s="20">
        <v>734</v>
      </c>
      <c r="H38" s="29">
        <v>21223165</v>
      </c>
      <c r="I38" s="345">
        <v>228.89</v>
      </c>
      <c r="J38" s="345">
        <v>92722</v>
      </c>
    </row>
    <row r="39" spans="1:10" ht="12.75">
      <c r="A39" s="18">
        <v>28</v>
      </c>
      <c r="B39" s="156" t="s">
        <v>905</v>
      </c>
      <c r="C39" s="20">
        <v>969</v>
      </c>
      <c r="D39" s="347">
        <v>112117</v>
      </c>
      <c r="E39" s="347">
        <v>245</v>
      </c>
      <c r="F39" s="355">
        <f t="shared" si="0"/>
        <v>27468665</v>
      </c>
      <c r="G39" s="20">
        <v>969</v>
      </c>
      <c r="H39" s="29">
        <v>21896596</v>
      </c>
      <c r="I39" s="345">
        <v>203.75</v>
      </c>
      <c r="J39" s="345">
        <v>107468</v>
      </c>
    </row>
    <row r="40" spans="1:10" ht="12.75">
      <c r="A40" s="18">
        <v>29</v>
      </c>
      <c r="B40" s="156" t="s">
        <v>906</v>
      </c>
      <c r="C40" s="20">
        <v>893</v>
      </c>
      <c r="D40" s="347">
        <v>73342</v>
      </c>
      <c r="E40" s="347">
        <v>245</v>
      </c>
      <c r="F40" s="355">
        <f t="shared" si="0"/>
        <v>17968790</v>
      </c>
      <c r="G40" s="20">
        <v>893</v>
      </c>
      <c r="H40" s="29">
        <v>15839139</v>
      </c>
      <c r="I40" s="345">
        <v>229.88</v>
      </c>
      <c r="J40" s="345">
        <v>68902</v>
      </c>
    </row>
    <row r="41" spans="1:10" ht="12.75">
      <c r="A41" s="18">
        <v>30</v>
      </c>
      <c r="B41" s="156" t="s">
        <v>907</v>
      </c>
      <c r="C41" s="20">
        <v>500</v>
      </c>
      <c r="D41" s="347">
        <v>49402</v>
      </c>
      <c r="E41" s="347">
        <v>245</v>
      </c>
      <c r="F41" s="355">
        <f t="shared" si="0"/>
        <v>12103490</v>
      </c>
      <c r="G41" s="20">
        <v>500</v>
      </c>
      <c r="H41" s="29">
        <v>10350383</v>
      </c>
      <c r="I41" s="345">
        <v>226.23000000000002</v>
      </c>
      <c r="J41" s="345">
        <v>45752</v>
      </c>
    </row>
    <row r="42" spans="1:10" ht="12.75">
      <c r="A42" s="18">
        <v>31</v>
      </c>
      <c r="B42" s="321" t="s">
        <v>908</v>
      </c>
      <c r="C42" s="20">
        <v>239</v>
      </c>
      <c r="D42" s="347">
        <v>21267</v>
      </c>
      <c r="E42" s="347">
        <v>245</v>
      </c>
      <c r="F42" s="355">
        <f t="shared" si="0"/>
        <v>5210415</v>
      </c>
      <c r="G42" s="20">
        <v>239</v>
      </c>
      <c r="H42" s="29">
        <v>4776651</v>
      </c>
      <c r="I42" s="345">
        <v>228.65</v>
      </c>
      <c r="J42" s="345">
        <v>20891</v>
      </c>
    </row>
    <row r="43" spans="1:10" ht="12.75">
      <c r="A43" s="18">
        <v>32</v>
      </c>
      <c r="B43" s="321" t="s">
        <v>909</v>
      </c>
      <c r="C43" s="20">
        <v>298</v>
      </c>
      <c r="D43" s="347">
        <v>35317</v>
      </c>
      <c r="E43" s="347">
        <v>245</v>
      </c>
      <c r="F43" s="355">
        <f t="shared" si="0"/>
        <v>8652665</v>
      </c>
      <c r="G43" s="20">
        <v>298</v>
      </c>
      <c r="H43" s="29">
        <v>7231293</v>
      </c>
      <c r="I43" s="345">
        <v>211.56</v>
      </c>
      <c r="J43" s="345">
        <v>34181</v>
      </c>
    </row>
    <row r="44" spans="1:10" ht="12.75">
      <c r="A44" s="18">
        <v>33</v>
      </c>
      <c r="B44" s="321" t="s">
        <v>910</v>
      </c>
      <c r="C44" s="20">
        <v>850</v>
      </c>
      <c r="D44" s="347">
        <v>73195</v>
      </c>
      <c r="E44" s="347">
        <v>245</v>
      </c>
      <c r="F44" s="355">
        <f t="shared" si="0"/>
        <v>17932775</v>
      </c>
      <c r="G44" s="20">
        <v>850</v>
      </c>
      <c r="H44" s="29">
        <v>14988165</v>
      </c>
      <c r="I44" s="345">
        <v>216.09</v>
      </c>
      <c r="J44" s="345">
        <v>69361</v>
      </c>
    </row>
    <row r="45" spans="1:10" ht="12.75">
      <c r="A45" s="18">
        <v>34</v>
      </c>
      <c r="B45" s="321" t="s">
        <v>911</v>
      </c>
      <c r="C45" s="20">
        <v>504</v>
      </c>
      <c r="D45" s="347">
        <v>60515</v>
      </c>
      <c r="E45" s="347">
        <v>245</v>
      </c>
      <c r="F45" s="355">
        <f t="shared" si="0"/>
        <v>14826175</v>
      </c>
      <c r="G45" s="20">
        <v>504</v>
      </c>
      <c r="H45" s="29">
        <v>11992475</v>
      </c>
      <c r="I45" s="345">
        <v>203.96</v>
      </c>
      <c r="J45" s="345">
        <v>58798</v>
      </c>
    </row>
    <row r="46" spans="1:10" ht="12.75">
      <c r="A46" s="18">
        <v>35</v>
      </c>
      <c r="B46" s="321" t="s">
        <v>912</v>
      </c>
      <c r="C46" s="20">
        <v>745</v>
      </c>
      <c r="D46" s="347">
        <v>116415</v>
      </c>
      <c r="E46" s="347">
        <v>245</v>
      </c>
      <c r="F46" s="355">
        <f t="shared" si="0"/>
        <v>28521675</v>
      </c>
      <c r="G46" s="20">
        <v>745</v>
      </c>
      <c r="H46" s="29">
        <v>24685631</v>
      </c>
      <c r="I46" s="345">
        <v>219.20000000000002</v>
      </c>
      <c r="J46" s="345">
        <v>112617</v>
      </c>
    </row>
    <row r="47" spans="1:10" ht="12.75">
      <c r="A47" s="18">
        <v>36</v>
      </c>
      <c r="B47" s="321" t="s">
        <v>913</v>
      </c>
      <c r="C47" s="20">
        <v>526</v>
      </c>
      <c r="D47" s="347">
        <v>57450</v>
      </c>
      <c r="E47" s="347">
        <v>245</v>
      </c>
      <c r="F47" s="355">
        <f t="shared" si="0"/>
        <v>14075250</v>
      </c>
      <c r="G47" s="20">
        <v>526</v>
      </c>
      <c r="H47" s="29">
        <v>11218464</v>
      </c>
      <c r="I47" s="345">
        <v>206.03</v>
      </c>
      <c r="J47" s="345">
        <v>54451</v>
      </c>
    </row>
    <row r="48" spans="1:10" ht="12.75">
      <c r="A48" s="18">
        <v>37</v>
      </c>
      <c r="B48" s="321" t="s">
        <v>914</v>
      </c>
      <c r="C48" s="20">
        <v>729</v>
      </c>
      <c r="D48" s="347">
        <v>65538</v>
      </c>
      <c r="E48" s="347">
        <v>245</v>
      </c>
      <c r="F48" s="355">
        <f t="shared" si="0"/>
        <v>16056810</v>
      </c>
      <c r="G48" s="20">
        <v>729</v>
      </c>
      <c r="H48" s="29">
        <v>14639492</v>
      </c>
      <c r="I48" s="345">
        <v>231.67999999999998</v>
      </c>
      <c r="J48" s="345">
        <v>63188</v>
      </c>
    </row>
    <row r="49" spans="1:10" ht="12.75">
      <c r="A49" s="18">
        <v>38</v>
      </c>
      <c r="B49" s="321" t="s">
        <v>915</v>
      </c>
      <c r="C49" s="20">
        <v>742</v>
      </c>
      <c r="D49" s="347">
        <v>71585</v>
      </c>
      <c r="E49" s="347">
        <v>245</v>
      </c>
      <c r="F49" s="355">
        <f t="shared" si="0"/>
        <v>17538325</v>
      </c>
      <c r="G49" s="20">
        <v>742</v>
      </c>
      <c r="H49" s="29">
        <v>15877993</v>
      </c>
      <c r="I49" s="345">
        <v>239.18999999999997</v>
      </c>
      <c r="J49" s="345">
        <v>66382</v>
      </c>
    </row>
    <row r="50" spans="1:10" ht="12.75">
      <c r="A50" s="555" t="s">
        <v>14</v>
      </c>
      <c r="B50" s="556"/>
      <c r="C50" s="20">
        <f>SUM(C12:C49)</f>
        <v>30404</v>
      </c>
      <c r="D50" s="347">
        <f>SUM(D12:D49)</f>
        <v>3677092</v>
      </c>
      <c r="E50" s="347">
        <v>245</v>
      </c>
      <c r="F50" s="355">
        <f t="shared" si="0"/>
        <v>900887540</v>
      </c>
      <c r="G50" s="347">
        <v>30404</v>
      </c>
      <c r="H50" s="29">
        <f>SUM(H12:H49)</f>
        <v>771847205</v>
      </c>
      <c r="I50" s="345">
        <v>222</v>
      </c>
      <c r="J50" s="345">
        <v>3476789</v>
      </c>
    </row>
    <row r="51" spans="1:10" ht="12.75">
      <c r="A51" s="12"/>
      <c r="B51" s="31"/>
      <c r="C51" s="31"/>
      <c r="D51" s="22"/>
      <c r="E51" s="22"/>
      <c r="F51" s="346"/>
      <c r="G51" s="22"/>
      <c r="H51" s="22"/>
      <c r="I51" s="22"/>
      <c r="J51" s="22"/>
    </row>
    <row r="52" spans="1:10" ht="12.75">
      <c r="A52" s="645" t="s">
        <v>860</v>
      </c>
      <c r="B52" s="645"/>
      <c r="C52" s="645"/>
      <c r="D52" s="645"/>
      <c r="E52" s="645"/>
      <c r="F52" s="645"/>
      <c r="G52" s="645"/>
      <c r="H52" s="645"/>
      <c r="I52" s="22"/>
      <c r="J52" s="22"/>
    </row>
    <row r="56" spans="8:11" ht="12.75" customHeight="1">
      <c r="H56" s="594" t="s">
        <v>1086</v>
      </c>
      <c r="I56" s="594"/>
      <c r="J56" s="594"/>
      <c r="K56" s="594"/>
    </row>
    <row r="57" spans="8:11" ht="12.75" customHeight="1">
      <c r="H57" s="594"/>
      <c r="I57" s="594"/>
      <c r="J57" s="594"/>
      <c r="K57" s="594"/>
    </row>
    <row r="58" spans="8:11" ht="12.75" customHeight="1">
      <c r="H58" s="594"/>
      <c r="I58" s="594"/>
      <c r="J58" s="594"/>
      <c r="K58" s="594"/>
    </row>
    <row r="59" spans="8:11" ht="12.75" customHeight="1">
      <c r="H59" s="594"/>
      <c r="I59" s="594"/>
      <c r="J59" s="594"/>
      <c r="K59" s="594"/>
    </row>
  </sheetData>
  <sheetProtection/>
  <mergeCells count="13">
    <mergeCell ref="E1:I1"/>
    <mergeCell ref="A2:J2"/>
    <mergeCell ref="A3:J3"/>
    <mergeCell ref="A5:J5"/>
    <mergeCell ref="A8:B8"/>
    <mergeCell ref="H8:J8"/>
    <mergeCell ref="H56:K59"/>
    <mergeCell ref="A9:A10"/>
    <mergeCell ref="B9:B10"/>
    <mergeCell ref="C9:F9"/>
    <mergeCell ref="G9:J9"/>
    <mergeCell ref="A52:H52"/>
    <mergeCell ref="A50:B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pageSetUpPr fitToPage="1"/>
  </sheetPr>
  <dimension ref="A1:P59"/>
  <sheetViews>
    <sheetView zoomScaleSheetLayoutView="90" zoomScalePageLayoutView="0" workbookViewId="0" topLeftCell="A37">
      <selection activeCell="H56" sqref="H56:L59"/>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75"/>
      <c r="F1" s="575"/>
      <c r="G1" s="575"/>
      <c r="H1" s="575"/>
      <c r="I1" s="575"/>
      <c r="J1" s="135" t="s">
        <v>355</v>
      </c>
    </row>
    <row r="2" spans="1:10" ht="15">
      <c r="A2" s="637" t="s">
        <v>0</v>
      </c>
      <c r="B2" s="637"/>
      <c r="C2" s="637"/>
      <c r="D2" s="637"/>
      <c r="E2" s="637"/>
      <c r="F2" s="637"/>
      <c r="G2" s="637"/>
      <c r="H2" s="637"/>
      <c r="I2" s="637"/>
      <c r="J2" s="637"/>
    </row>
    <row r="3" spans="1:10" ht="20.25">
      <c r="A3" s="573" t="s">
        <v>693</v>
      </c>
      <c r="B3" s="573"/>
      <c r="C3" s="573"/>
      <c r="D3" s="573"/>
      <c r="E3" s="573"/>
      <c r="F3" s="573"/>
      <c r="G3" s="573"/>
      <c r="H3" s="573"/>
      <c r="I3" s="573"/>
      <c r="J3" s="573"/>
    </row>
    <row r="4" ht="14.25" customHeight="1"/>
    <row r="5" spans="1:10" ht="19.5" customHeight="1">
      <c r="A5" s="638" t="s">
        <v>742</v>
      </c>
      <c r="B5" s="638"/>
      <c r="C5" s="638"/>
      <c r="D5" s="638"/>
      <c r="E5" s="638"/>
      <c r="F5" s="638"/>
      <c r="G5" s="638"/>
      <c r="H5" s="638"/>
      <c r="I5" s="638"/>
      <c r="J5" s="638"/>
    </row>
    <row r="6" spans="1:10" ht="13.5" customHeight="1">
      <c r="A6" s="1"/>
      <c r="B6" s="1"/>
      <c r="C6" s="1"/>
      <c r="D6" s="1"/>
      <c r="E6" s="1"/>
      <c r="F6" s="1"/>
      <c r="G6" s="1"/>
      <c r="H6" s="1"/>
      <c r="I6" s="1"/>
      <c r="J6" s="1"/>
    </row>
    <row r="7" ht="0.75" customHeight="1"/>
    <row r="8" spans="1:10" ht="12.75">
      <c r="A8" s="566" t="s">
        <v>876</v>
      </c>
      <c r="B8" s="566"/>
      <c r="C8" s="32"/>
      <c r="H8" s="631" t="s">
        <v>770</v>
      </c>
      <c r="I8" s="631"/>
      <c r="J8" s="631"/>
    </row>
    <row r="9" spans="1:16" ht="12.75">
      <c r="A9" s="550" t="s">
        <v>2</v>
      </c>
      <c r="B9" s="550" t="s">
        <v>3</v>
      </c>
      <c r="C9" s="543" t="s">
        <v>743</v>
      </c>
      <c r="D9" s="546"/>
      <c r="E9" s="546"/>
      <c r="F9" s="544"/>
      <c r="G9" s="543" t="s">
        <v>96</v>
      </c>
      <c r="H9" s="546"/>
      <c r="I9" s="546"/>
      <c r="J9" s="544"/>
      <c r="O9" s="20"/>
      <c r="P9" s="22"/>
    </row>
    <row r="10" spans="1:10" ht="77.25" customHeight="1">
      <c r="A10" s="550"/>
      <c r="B10" s="550"/>
      <c r="C10" s="5" t="s">
        <v>175</v>
      </c>
      <c r="D10" s="5" t="s">
        <v>12</v>
      </c>
      <c r="E10" s="256" t="s">
        <v>771</v>
      </c>
      <c r="F10" s="7" t="s">
        <v>192</v>
      </c>
      <c r="G10" s="5" t="s">
        <v>175</v>
      </c>
      <c r="H10" s="26" t="s">
        <v>13</v>
      </c>
      <c r="I10" s="101" t="s">
        <v>858</v>
      </c>
      <c r="J10" s="5" t="s">
        <v>859</v>
      </c>
    </row>
    <row r="11" spans="1:10" ht="12.75">
      <c r="A11" s="5">
        <v>1</v>
      </c>
      <c r="B11" s="5">
        <v>2</v>
      </c>
      <c r="C11" s="5">
        <v>3</v>
      </c>
      <c r="D11" s="5">
        <v>4</v>
      </c>
      <c r="E11" s="5">
        <v>5</v>
      </c>
      <c r="F11" s="7">
        <v>6</v>
      </c>
      <c r="G11" s="5">
        <v>7</v>
      </c>
      <c r="H11" s="99">
        <v>8</v>
      </c>
      <c r="I11" s="5">
        <v>9</v>
      </c>
      <c r="J11" s="5">
        <v>10</v>
      </c>
    </row>
    <row r="12" spans="1:10" ht="12.75">
      <c r="A12" s="5">
        <v>1</v>
      </c>
      <c r="B12" s="156" t="s">
        <v>878</v>
      </c>
      <c r="C12" s="5" t="s">
        <v>919</v>
      </c>
      <c r="D12" s="5" t="s">
        <v>919</v>
      </c>
      <c r="E12" s="5" t="s">
        <v>919</v>
      </c>
      <c r="F12" s="5" t="s">
        <v>919</v>
      </c>
      <c r="G12" s="5" t="s">
        <v>919</v>
      </c>
      <c r="H12" s="5" t="s">
        <v>919</v>
      </c>
      <c r="I12" s="5" t="s">
        <v>919</v>
      </c>
      <c r="J12" s="5" t="s">
        <v>919</v>
      </c>
    </row>
    <row r="13" spans="1:10" ht="12.75">
      <c r="A13" s="5">
        <v>2</v>
      </c>
      <c r="B13" s="156" t="s">
        <v>879</v>
      </c>
      <c r="C13" s="5" t="s">
        <v>919</v>
      </c>
      <c r="D13" s="5" t="s">
        <v>919</v>
      </c>
      <c r="E13" s="5" t="s">
        <v>919</v>
      </c>
      <c r="F13" s="5" t="s">
        <v>919</v>
      </c>
      <c r="G13" s="5" t="s">
        <v>919</v>
      </c>
      <c r="H13" s="5" t="s">
        <v>919</v>
      </c>
      <c r="I13" s="5" t="s">
        <v>919</v>
      </c>
      <c r="J13" s="5" t="s">
        <v>919</v>
      </c>
    </row>
    <row r="14" spans="1:10" ht="12.75">
      <c r="A14" s="5">
        <v>3</v>
      </c>
      <c r="B14" s="156" t="s">
        <v>880</v>
      </c>
      <c r="C14" s="5" t="s">
        <v>919</v>
      </c>
      <c r="D14" s="5" t="s">
        <v>919</v>
      </c>
      <c r="E14" s="5" t="s">
        <v>919</v>
      </c>
      <c r="F14" s="5" t="s">
        <v>919</v>
      </c>
      <c r="G14" s="5" t="s">
        <v>919</v>
      </c>
      <c r="H14" s="5" t="s">
        <v>919</v>
      </c>
      <c r="I14" s="5" t="s">
        <v>919</v>
      </c>
      <c r="J14" s="5" t="s">
        <v>919</v>
      </c>
    </row>
    <row r="15" spans="1:10" ht="12.75">
      <c r="A15" s="5">
        <v>4</v>
      </c>
      <c r="B15" s="156" t="s">
        <v>881</v>
      </c>
      <c r="C15" s="5" t="s">
        <v>919</v>
      </c>
      <c r="D15" s="5" t="s">
        <v>919</v>
      </c>
      <c r="E15" s="5" t="s">
        <v>919</v>
      </c>
      <c r="F15" s="5" t="s">
        <v>919</v>
      </c>
      <c r="G15" s="5" t="s">
        <v>919</v>
      </c>
      <c r="H15" s="5" t="s">
        <v>919</v>
      </c>
      <c r="I15" s="5" t="s">
        <v>919</v>
      </c>
      <c r="J15" s="5" t="s">
        <v>919</v>
      </c>
    </row>
    <row r="16" spans="1:10" ht="12.75">
      <c r="A16" s="5">
        <v>5</v>
      </c>
      <c r="B16" s="156" t="s">
        <v>882</v>
      </c>
      <c r="C16" s="5" t="s">
        <v>919</v>
      </c>
      <c r="D16" s="5" t="s">
        <v>919</v>
      </c>
      <c r="E16" s="5" t="s">
        <v>919</v>
      </c>
      <c r="F16" s="5" t="s">
        <v>919</v>
      </c>
      <c r="G16" s="5" t="s">
        <v>919</v>
      </c>
      <c r="H16" s="5" t="s">
        <v>919</v>
      </c>
      <c r="I16" s="5" t="s">
        <v>919</v>
      </c>
      <c r="J16" s="5" t="s">
        <v>919</v>
      </c>
    </row>
    <row r="17" spans="1:10" ht="12.75">
      <c r="A17" s="5">
        <v>6</v>
      </c>
      <c r="B17" s="156" t="s">
        <v>883</v>
      </c>
      <c r="C17" s="5" t="s">
        <v>919</v>
      </c>
      <c r="D17" s="5" t="s">
        <v>919</v>
      </c>
      <c r="E17" s="5" t="s">
        <v>919</v>
      </c>
      <c r="F17" s="5" t="s">
        <v>919</v>
      </c>
      <c r="G17" s="5" t="s">
        <v>919</v>
      </c>
      <c r="H17" s="5" t="s">
        <v>919</v>
      </c>
      <c r="I17" s="5" t="s">
        <v>919</v>
      </c>
      <c r="J17" s="5" t="s">
        <v>919</v>
      </c>
    </row>
    <row r="18" spans="1:10" ht="12.75">
      <c r="A18" s="5">
        <v>7</v>
      </c>
      <c r="B18" s="156" t="s">
        <v>884</v>
      </c>
      <c r="C18" s="5" t="s">
        <v>919</v>
      </c>
      <c r="D18" s="5" t="s">
        <v>919</v>
      </c>
      <c r="E18" s="5" t="s">
        <v>919</v>
      </c>
      <c r="F18" s="5" t="s">
        <v>919</v>
      </c>
      <c r="G18" s="5" t="s">
        <v>919</v>
      </c>
      <c r="H18" s="5" t="s">
        <v>919</v>
      </c>
      <c r="I18" s="5" t="s">
        <v>919</v>
      </c>
      <c r="J18" s="5" t="s">
        <v>919</v>
      </c>
    </row>
    <row r="19" spans="1:10" ht="12.75">
      <c r="A19" s="5">
        <v>8</v>
      </c>
      <c r="B19" s="156" t="s">
        <v>885</v>
      </c>
      <c r="C19" s="5" t="s">
        <v>919</v>
      </c>
      <c r="D19" s="5" t="s">
        <v>919</v>
      </c>
      <c r="E19" s="5" t="s">
        <v>919</v>
      </c>
      <c r="F19" s="5" t="s">
        <v>919</v>
      </c>
      <c r="G19" s="5" t="s">
        <v>919</v>
      </c>
      <c r="H19" s="5" t="s">
        <v>919</v>
      </c>
      <c r="I19" s="5" t="s">
        <v>919</v>
      </c>
      <c r="J19" s="5" t="s">
        <v>919</v>
      </c>
    </row>
    <row r="20" spans="1:10" ht="12.75">
      <c r="A20" s="5">
        <v>9</v>
      </c>
      <c r="B20" s="156" t="s">
        <v>886</v>
      </c>
      <c r="C20" s="5" t="s">
        <v>919</v>
      </c>
      <c r="D20" s="5" t="s">
        <v>919</v>
      </c>
      <c r="E20" s="5" t="s">
        <v>919</v>
      </c>
      <c r="F20" s="5" t="s">
        <v>919</v>
      </c>
      <c r="G20" s="5" t="s">
        <v>919</v>
      </c>
      <c r="H20" s="5" t="s">
        <v>919</v>
      </c>
      <c r="I20" s="5" t="s">
        <v>919</v>
      </c>
      <c r="J20" s="5" t="s">
        <v>919</v>
      </c>
    </row>
    <row r="21" spans="1:10" ht="12.75">
      <c r="A21" s="5">
        <v>10</v>
      </c>
      <c r="B21" s="156" t="s">
        <v>887</v>
      </c>
      <c r="C21" s="5" t="s">
        <v>919</v>
      </c>
      <c r="D21" s="5" t="s">
        <v>919</v>
      </c>
      <c r="E21" s="5" t="s">
        <v>919</v>
      </c>
      <c r="F21" s="5" t="s">
        <v>919</v>
      </c>
      <c r="G21" s="5" t="s">
        <v>919</v>
      </c>
      <c r="H21" s="5" t="s">
        <v>919</v>
      </c>
      <c r="I21" s="5" t="s">
        <v>919</v>
      </c>
      <c r="J21" s="5" t="s">
        <v>919</v>
      </c>
    </row>
    <row r="22" spans="1:10" ht="12.75">
      <c r="A22" s="5">
        <v>11</v>
      </c>
      <c r="B22" s="156" t="s">
        <v>888</v>
      </c>
      <c r="C22" s="5" t="s">
        <v>919</v>
      </c>
      <c r="D22" s="5" t="s">
        <v>919</v>
      </c>
      <c r="E22" s="5" t="s">
        <v>919</v>
      </c>
      <c r="F22" s="5" t="s">
        <v>919</v>
      </c>
      <c r="G22" s="5" t="s">
        <v>919</v>
      </c>
      <c r="H22" s="5" t="s">
        <v>919</v>
      </c>
      <c r="I22" s="5" t="s">
        <v>919</v>
      </c>
      <c r="J22" s="5" t="s">
        <v>919</v>
      </c>
    </row>
    <row r="23" spans="1:10" ht="12.75">
      <c r="A23" s="5">
        <v>12</v>
      </c>
      <c r="B23" s="156" t="s">
        <v>889</v>
      </c>
      <c r="C23" s="5" t="s">
        <v>919</v>
      </c>
      <c r="D23" s="5" t="s">
        <v>919</v>
      </c>
      <c r="E23" s="5" t="s">
        <v>919</v>
      </c>
      <c r="F23" s="5" t="s">
        <v>919</v>
      </c>
      <c r="G23" s="5" t="s">
        <v>919</v>
      </c>
      <c r="H23" s="5" t="s">
        <v>919</v>
      </c>
      <c r="I23" s="5" t="s">
        <v>919</v>
      </c>
      <c r="J23" s="5" t="s">
        <v>919</v>
      </c>
    </row>
    <row r="24" spans="1:10" ht="12.75">
      <c r="A24" s="5">
        <v>13</v>
      </c>
      <c r="B24" s="156" t="s">
        <v>890</v>
      </c>
      <c r="C24" s="5" t="s">
        <v>919</v>
      </c>
      <c r="D24" s="5" t="s">
        <v>919</v>
      </c>
      <c r="E24" s="5" t="s">
        <v>919</v>
      </c>
      <c r="F24" s="5" t="s">
        <v>919</v>
      </c>
      <c r="G24" s="5" t="s">
        <v>919</v>
      </c>
      <c r="H24" s="5" t="s">
        <v>919</v>
      </c>
      <c r="I24" s="5" t="s">
        <v>919</v>
      </c>
      <c r="J24" s="5" t="s">
        <v>919</v>
      </c>
    </row>
    <row r="25" spans="1:10" ht="12.75">
      <c r="A25" s="5">
        <v>14</v>
      </c>
      <c r="B25" s="156" t="s">
        <v>891</v>
      </c>
      <c r="C25" s="5" t="s">
        <v>919</v>
      </c>
      <c r="D25" s="5" t="s">
        <v>919</v>
      </c>
      <c r="E25" s="5" t="s">
        <v>919</v>
      </c>
      <c r="F25" s="5" t="s">
        <v>919</v>
      </c>
      <c r="G25" s="5" t="s">
        <v>919</v>
      </c>
      <c r="H25" s="5" t="s">
        <v>919</v>
      </c>
      <c r="I25" s="5" t="s">
        <v>919</v>
      </c>
      <c r="J25" s="5" t="s">
        <v>919</v>
      </c>
    </row>
    <row r="26" spans="1:10" ht="12.75">
      <c r="A26" s="5">
        <v>15</v>
      </c>
      <c r="B26" s="156" t="s">
        <v>892</v>
      </c>
      <c r="C26" s="5" t="s">
        <v>919</v>
      </c>
      <c r="D26" s="5" t="s">
        <v>919</v>
      </c>
      <c r="E26" s="5" t="s">
        <v>919</v>
      </c>
      <c r="F26" s="5" t="s">
        <v>919</v>
      </c>
      <c r="G26" s="5" t="s">
        <v>919</v>
      </c>
      <c r="H26" s="5" t="s">
        <v>919</v>
      </c>
      <c r="I26" s="5" t="s">
        <v>919</v>
      </c>
      <c r="J26" s="5" t="s">
        <v>919</v>
      </c>
    </row>
    <row r="27" spans="1:10" ht="12.75">
      <c r="A27" s="5">
        <v>16</v>
      </c>
      <c r="B27" s="156" t="s">
        <v>893</v>
      </c>
      <c r="C27" s="5" t="s">
        <v>919</v>
      </c>
      <c r="D27" s="5" t="s">
        <v>919</v>
      </c>
      <c r="E27" s="5" t="s">
        <v>919</v>
      </c>
      <c r="F27" s="5" t="s">
        <v>919</v>
      </c>
      <c r="G27" s="5" t="s">
        <v>919</v>
      </c>
      <c r="H27" s="5" t="s">
        <v>919</v>
      </c>
      <c r="I27" s="5" t="s">
        <v>919</v>
      </c>
      <c r="J27" s="5" t="s">
        <v>919</v>
      </c>
    </row>
    <row r="28" spans="1:10" ht="12.75">
      <c r="A28" s="5">
        <v>17</v>
      </c>
      <c r="B28" s="156" t="s">
        <v>894</v>
      </c>
      <c r="C28" s="5" t="s">
        <v>919</v>
      </c>
      <c r="D28" s="5" t="s">
        <v>919</v>
      </c>
      <c r="E28" s="5" t="s">
        <v>919</v>
      </c>
      <c r="F28" s="5" t="s">
        <v>919</v>
      </c>
      <c r="G28" s="5" t="s">
        <v>919</v>
      </c>
      <c r="H28" s="5" t="s">
        <v>919</v>
      </c>
      <c r="I28" s="5" t="s">
        <v>919</v>
      </c>
      <c r="J28" s="5" t="s">
        <v>919</v>
      </c>
    </row>
    <row r="29" spans="1:10" ht="12.75">
      <c r="A29" s="5">
        <v>18</v>
      </c>
      <c r="B29" s="156" t="s">
        <v>895</v>
      </c>
      <c r="C29" s="5" t="s">
        <v>919</v>
      </c>
      <c r="D29" s="5" t="s">
        <v>919</v>
      </c>
      <c r="E29" s="5" t="s">
        <v>919</v>
      </c>
      <c r="F29" s="5" t="s">
        <v>919</v>
      </c>
      <c r="G29" s="5" t="s">
        <v>919</v>
      </c>
      <c r="H29" s="5" t="s">
        <v>919</v>
      </c>
      <c r="I29" s="5" t="s">
        <v>919</v>
      </c>
      <c r="J29" s="5" t="s">
        <v>919</v>
      </c>
    </row>
    <row r="30" spans="1:10" ht="12.75">
      <c r="A30" s="5">
        <v>19</v>
      </c>
      <c r="B30" s="156" t="s">
        <v>896</v>
      </c>
      <c r="C30" s="5" t="s">
        <v>919</v>
      </c>
      <c r="D30" s="5" t="s">
        <v>919</v>
      </c>
      <c r="E30" s="5" t="s">
        <v>919</v>
      </c>
      <c r="F30" s="5" t="s">
        <v>919</v>
      </c>
      <c r="G30" s="5" t="s">
        <v>919</v>
      </c>
      <c r="H30" s="5" t="s">
        <v>919</v>
      </c>
      <c r="I30" s="5" t="s">
        <v>919</v>
      </c>
      <c r="J30" s="5" t="s">
        <v>919</v>
      </c>
    </row>
    <row r="31" spans="1:10" ht="12.75">
      <c r="A31" s="5">
        <v>20</v>
      </c>
      <c r="B31" s="156" t="s">
        <v>897</v>
      </c>
      <c r="C31" s="5" t="s">
        <v>919</v>
      </c>
      <c r="D31" s="5" t="s">
        <v>919</v>
      </c>
      <c r="E31" s="5" t="s">
        <v>919</v>
      </c>
      <c r="F31" s="5" t="s">
        <v>919</v>
      </c>
      <c r="G31" s="5" t="s">
        <v>919</v>
      </c>
      <c r="H31" s="5" t="s">
        <v>919</v>
      </c>
      <c r="I31" s="5" t="s">
        <v>919</v>
      </c>
      <c r="J31" s="5" t="s">
        <v>919</v>
      </c>
    </row>
    <row r="32" spans="1:10" ht="12.75">
      <c r="A32" s="5">
        <v>21</v>
      </c>
      <c r="B32" s="156" t="s">
        <v>898</v>
      </c>
      <c r="C32" s="5" t="s">
        <v>919</v>
      </c>
      <c r="D32" s="5" t="s">
        <v>919</v>
      </c>
      <c r="E32" s="5" t="s">
        <v>919</v>
      </c>
      <c r="F32" s="5" t="s">
        <v>919</v>
      </c>
      <c r="G32" s="5" t="s">
        <v>919</v>
      </c>
      <c r="H32" s="5" t="s">
        <v>919</v>
      </c>
      <c r="I32" s="5" t="s">
        <v>919</v>
      </c>
      <c r="J32" s="5" t="s">
        <v>919</v>
      </c>
    </row>
    <row r="33" spans="1:10" ht="12.75">
      <c r="A33" s="5">
        <v>22</v>
      </c>
      <c r="B33" s="156" t="s">
        <v>899</v>
      </c>
      <c r="C33" s="5" t="s">
        <v>919</v>
      </c>
      <c r="D33" s="5" t="s">
        <v>919</v>
      </c>
      <c r="E33" s="5" t="s">
        <v>919</v>
      </c>
      <c r="F33" s="5" t="s">
        <v>919</v>
      </c>
      <c r="G33" s="5" t="s">
        <v>919</v>
      </c>
      <c r="H33" s="5" t="s">
        <v>919</v>
      </c>
      <c r="I33" s="5" t="s">
        <v>919</v>
      </c>
      <c r="J33" s="5" t="s">
        <v>919</v>
      </c>
    </row>
    <row r="34" spans="1:10" ht="12.75">
      <c r="A34" s="5">
        <v>23</v>
      </c>
      <c r="B34" s="156" t="s">
        <v>900</v>
      </c>
      <c r="C34" s="5" t="s">
        <v>919</v>
      </c>
      <c r="D34" s="5" t="s">
        <v>919</v>
      </c>
      <c r="E34" s="5" t="s">
        <v>919</v>
      </c>
      <c r="F34" s="5" t="s">
        <v>919</v>
      </c>
      <c r="G34" s="5" t="s">
        <v>919</v>
      </c>
      <c r="H34" s="5" t="s">
        <v>919</v>
      </c>
      <c r="I34" s="5" t="s">
        <v>919</v>
      </c>
      <c r="J34" s="5" t="s">
        <v>919</v>
      </c>
    </row>
    <row r="35" spans="1:10" ht="12.75">
      <c r="A35" s="5">
        <v>24</v>
      </c>
      <c r="B35" s="156" t="s">
        <v>901</v>
      </c>
      <c r="C35" s="5" t="s">
        <v>919</v>
      </c>
      <c r="D35" s="5" t="s">
        <v>919</v>
      </c>
      <c r="E35" s="5" t="s">
        <v>919</v>
      </c>
      <c r="F35" s="5" t="s">
        <v>919</v>
      </c>
      <c r="G35" s="5" t="s">
        <v>919</v>
      </c>
      <c r="H35" s="5" t="s">
        <v>919</v>
      </c>
      <c r="I35" s="5" t="s">
        <v>919</v>
      </c>
      <c r="J35" s="5" t="s">
        <v>919</v>
      </c>
    </row>
    <row r="36" spans="1:10" ht="12.75">
      <c r="A36" s="5">
        <v>25</v>
      </c>
      <c r="B36" s="156" t="s">
        <v>902</v>
      </c>
      <c r="C36" s="5" t="s">
        <v>919</v>
      </c>
      <c r="D36" s="5" t="s">
        <v>919</v>
      </c>
      <c r="E36" s="5" t="s">
        <v>919</v>
      </c>
      <c r="F36" s="5" t="s">
        <v>919</v>
      </c>
      <c r="G36" s="5" t="s">
        <v>919</v>
      </c>
      <c r="H36" s="5" t="s">
        <v>919</v>
      </c>
      <c r="I36" s="5" t="s">
        <v>919</v>
      </c>
      <c r="J36" s="5" t="s">
        <v>919</v>
      </c>
    </row>
    <row r="37" spans="1:10" ht="12.75">
      <c r="A37" s="5">
        <v>26</v>
      </c>
      <c r="B37" s="156" t="s">
        <v>903</v>
      </c>
      <c r="C37" s="5" t="s">
        <v>919</v>
      </c>
      <c r="D37" s="5" t="s">
        <v>919</v>
      </c>
      <c r="E37" s="5" t="s">
        <v>919</v>
      </c>
      <c r="F37" s="5" t="s">
        <v>919</v>
      </c>
      <c r="G37" s="5" t="s">
        <v>919</v>
      </c>
      <c r="H37" s="5" t="s">
        <v>919</v>
      </c>
      <c r="I37" s="5" t="s">
        <v>919</v>
      </c>
      <c r="J37" s="5" t="s">
        <v>919</v>
      </c>
    </row>
    <row r="38" spans="1:10" ht="12.75">
      <c r="A38" s="5">
        <v>27</v>
      </c>
      <c r="B38" s="156" t="s">
        <v>904</v>
      </c>
      <c r="C38" s="5" t="s">
        <v>919</v>
      </c>
      <c r="D38" s="5" t="s">
        <v>919</v>
      </c>
      <c r="E38" s="5" t="s">
        <v>919</v>
      </c>
      <c r="F38" s="5" t="s">
        <v>919</v>
      </c>
      <c r="G38" s="5" t="s">
        <v>919</v>
      </c>
      <c r="H38" s="5" t="s">
        <v>919</v>
      </c>
      <c r="I38" s="5" t="s">
        <v>919</v>
      </c>
      <c r="J38" s="5" t="s">
        <v>919</v>
      </c>
    </row>
    <row r="39" spans="1:10" ht="12.75">
      <c r="A39" s="5">
        <v>28</v>
      </c>
      <c r="B39" s="156" t="s">
        <v>905</v>
      </c>
      <c r="C39" s="5" t="s">
        <v>919</v>
      </c>
      <c r="D39" s="5" t="s">
        <v>919</v>
      </c>
      <c r="E39" s="5" t="s">
        <v>919</v>
      </c>
      <c r="F39" s="5" t="s">
        <v>919</v>
      </c>
      <c r="G39" s="5" t="s">
        <v>919</v>
      </c>
      <c r="H39" s="5" t="s">
        <v>919</v>
      </c>
      <c r="I39" s="5" t="s">
        <v>919</v>
      </c>
      <c r="J39" s="5" t="s">
        <v>919</v>
      </c>
    </row>
    <row r="40" spans="1:10" ht="12.75">
      <c r="A40" s="5">
        <v>29</v>
      </c>
      <c r="B40" s="156" t="s">
        <v>906</v>
      </c>
      <c r="C40" s="5" t="s">
        <v>919</v>
      </c>
      <c r="D40" s="5" t="s">
        <v>919</v>
      </c>
      <c r="E40" s="5" t="s">
        <v>919</v>
      </c>
      <c r="F40" s="5" t="s">
        <v>919</v>
      </c>
      <c r="G40" s="5" t="s">
        <v>919</v>
      </c>
      <c r="H40" s="5" t="s">
        <v>919</v>
      </c>
      <c r="I40" s="5" t="s">
        <v>919</v>
      </c>
      <c r="J40" s="5" t="s">
        <v>919</v>
      </c>
    </row>
    <row r="41" spans="1:10" ht="12.75">
      <c r="A41" s="5">
        <v>30</v>
      </c>
      <c r="B41" s="156" t="s">
        <v>907</v>
      </c>
      <c r="C41" s="5" t="s">
        <v>919</v>
      </c>
      <c r="D41" s="5" t="s">
        <v>919</v>
      </c>
      <c r="E41" s="5" t="s">
        <v>919</v>
      </c>
      <c r="F41" s="5" t="s">
        <v>919</v>
      </c>
      <c r="G41" s="5" t="s">
        <v>919</v>
      </c>
      <c r="H41" s="5" t="s">
        <v>919</v>
      </c>
      <c r="I41" s="5" t="s">
        <v>919</v>
      </c>
      <c r="J41" s="5" t="s">
        <v>919</v>
      </c>
    </row>
    <row r="42" spans="1:10" ht="12.75">
      <c r="A42" s="5">
        <v>31</v>
      </c>
      <c r="B42" s="321" t="s">
        <v>908</v>
      </c>
      <c r="C42" s="5" t="s">
        <v>919</v>
      </c>
      <c r="D42" s="5" t="s">
        <v>919</v>
      </c>
      <c r="E42" s="5" t="s">
        <v>919</v>
      </c>
      <c r="F42" s="5" t="s">
        <v>919</v>
      </c>
      <c r="G42" s="5" t="s">
        <v>919</v>
      </c>
      <c r="H42" s="5" t="s">
        <v>919</v>
      </c>
      <c r="I42" s="5" t="s">
        <v>919</v>
      </c>
      <c r="J42" s="5" t="s">
        <v>919</v>
      </c>
    </row>
    <row r="43" spans="1:10" ht="12.75">
      <c r="A43" s="5">
        <v>32</v>
      </c>
      <c r="B43" s="321" t="s">
        <v>909</v>
      </c>
      <c r="C43" s="5" t="s">
        <v>919</v>
      </c>
      <c r="D43" s="5" t="s">
        <v>919</v>
      </c>
      <c r="E43" s="5" t="s">
        <v>919</v>
      </c>
      <c r="F43" s="5" t="s">
        <v>919</v>
      </c>
      <c r="G43" s="5" t="s">
        <v>919</v>
      </c>
      <c r="H43" s="5" t="s">
        <v>919</v>
      </c>
      <c r="I43" s="5" t="s">
        <v>919</v>
      </c>
      <c r="J43" s="5" t="s">
        <v>919</v>
      </c>
    </row>
    <row r="44" spans="1:10" ht="12.75">
      <c r="A44" s="5">
        <v>33</v>
      </c>
      <c r="B44" s="321" t="s">
        <v>910</v>
      </c>
      <c r="C44" s="5" t="s">
        <v>919</v>
      </c>
      <c r="D44" s="5" t="s">
        <v>919</v>
      </c>
      <c r="E44" s="5" t="s">
        <v>919</v>
      </c>
      <c r="F44" s="5" t="s">
        <v>919</v>
      </c>
      <c r="G44" s="5" t="s">
        <v>919</v>
      </c>
      <c r="H44" s="5" t="s">
        <v>919</v>
      </c>
      <c r="I44" s="5" t="s">
        <v>919</v>
      </c>
      <c r="J44" s="5" t="s">
        <v>919</v>
      </c>
    </row>
    <row r="45" spans="1:10" ht="12.75">
      <c r="A45" s="5">
        <v>34</v>
      </c>
      <c r="B45" s="321" t="s">
        <v>911</v>
      </c>
      <c r="C45" s="5" t="s">
        <v>919</v>
      </c>
      <c r="D45" s="5" t="s">
        <v>919</v>
      </c>
      <c r="E45" s="5" t="s">
        <v>919</v>
      </c>
      <c r="F45" s="5" t="s">
        <v>919</v>
      </c>
      <c r="G45" s="5" t="s">
        <v>919</v>
      </c>
      <c r="H45" s="5" t="s">
        <v>919</v>
      </c>
      <c r="I45" s="5" t="s">
        <v>919</v>
      </c>
      <c r="J45" s="5" t="s">
        <v>919</v>
      </c>
    </row>
    <row r="46" spans="1:10" ht="12.75">
      <c r="A46" s="5">
        <v>35</v>
      </c>
      <c r="B46" s="321" t="s">
        <v>912</v>
      </c>
      <c r="C46" s="5" t="s">
        <v>919</v>
      </c>
      <c r="D46" s="5" t="s">
        <v>919</v>
      </c>
      <c r="E46" s="5" t="s">
        <v>919</v>
      </c>
      <c r="F46" s="5" t="s">
        <v>919</v>
      </c>
      <c r="G46" s="5" t="s">
        <v>919</v>
      </c>
      <c r="H46" s="5" t="s">
        <v>919</v>
      </c>
      <c r="I46" s="5" t="s">
        <v>919</v>
      </c>
      <c r="J46" s="5" t="s">
        <v>919</v>
      </c>
    </row>
    <row r="47" spans="1:10" ht="12.75">
      <c r="A47" s="5">
        <v>36</v>
      </c>
      <c r="B47" s="321" t="s">
        <v>913</v>
      </c>
      <c r="C47" s="5" t="s">
        <v>919</v>
      </c>
      <c r="D47" s="5" t="s">
        <v>919</v>
      </c>
      <c r="E47" s="5" t="s">
        <v>919</v>
      </c>
      <c r="F47" s="5" t="s">
        <v>919</v>
      </c>
      <c r="G47" s="5" t="s">
        <v>919</v>
      </c>
      <c r="H47" s="5" t="s">
        <v>919</v>
      </c>
      <c r="I47" s="5" t="s">
        <v>919</v>
      </c>
      <c r="J47" s="5" t="s">
        <v>919</v>
      </c>
    </row>
    <row r="48" spans="1:10" ht="12.75">
      <c r="A48" s="5">
        <v>37</v>
      </c>
      <c r="B48" s="321" t="s">
        <v>914</v>
      </c>
      <c r="C48" s="5" t="s">
        <v>919</v>
      </c>
      <c r="D48" s="5" t="s">
        <v>919</v>
      </c>
      <c r="E48" s="5" t="s">
        <v>919</v>
      </c>
      <c r="F48" s="5" t="s">
        <v>919</v>
      </c>
      <c r="G48" s="5" t="s">
        <v>919</v>
      </c>
      <c r="H48" s="5" t="s">
        <v>919</v>
      </c>
      <c r="I48" s="5" t="s">
        <v>919</v>
      </c>
      <c r="J48" s="5" t="s">
        <v>919</v>
      </c>
    </row>
    <row r="49" spans="1:10" ht="12.75">
      <c r="A49" s="5">
        <v>38</v>
      </c>
      <c r="B49" s="321" t="s">
        <v>915</v>
      </c>
      <c r="C49" s="5" t="s">
        <v>919</v>
      </c>
      <c r="D49" s="5" t="s">
        <v>919</v>
      </c>
      <c r="E49" s="5" t="s">
        <v>919</v>
      </c>
      <c r="F49" s="5" t="s">
        <v>919</v>
      </c>
      <c r="G49" s="5" t="s">
        <v>919</v>
      </c>
      <c r="H49" s="5" t="s">
        <v>919</v>
      </c>
      <c r="I49" s="5" t="s">
        <v>919</v>
      </c>
      <c r="J49" s="5" t="s">
        <v>919</v>
      </c>
    </row>
    <row r="50" spans="1:10" ht="12.75">
      <c r="A50" s="543" t="s">
        <v>14</v>
      </c>
      <c r="B50" s="544"/>
      <c r="C50" s="5" t="s">
        <v>919</v>
      </c>
      <c r="D50" s="5" t="s">
        <v>919</v>
      </c>
      <c r="E50" s="5" t="s">
        <v>919</v>
      </c>
      <c r="F50" s="5" t="s">
        <v>919</v>
      </c>
      <c r="G50" s="5" t="s">
        <v>919</v>
      </c>
      <c r="H50" s="5" t="s">
        <v>919</v>
      </c>
      <c r="I50" s="5" t="s">
        <v>919</v>
      </c>
      <c r="J50" s="5" t="s">
        <v>919</v>
      </c>
    </row>
    <row r="51" spans="1:10" ht="12.75">
      <c r="A51" s="12"/>
      <c r="B51" s="31"/>
      <c r="C51" s="31"/>
      <c r="D51" s="22"/>
      <c r="E51" s="22"/>
      <c r="F51" s="22"/>
      <c r="G51" s="22"/>
      <c r="H51" s="22"/>
      <c r="I51" s="22"/>
      <c r="J51" s="22"/>
    </row>
    <row r="52" spans="1:10" ht="12.75">
      <c r="A52" s="645" t="s">
        <v>860</v>
      </c>
      <c r="B52" s="645"/>
      <c r="C52" s="645"/>
      <c r="D52" s="645"/>
      <c r="E52" s="645"/>
      <c r="F52" s="645"/>
      <c r="G52" s="645"/>
      <c r="H52" s="645"/>
      <c r="I52" s="22"/>
      <c r="J52" s="22"/>
    </row>
    <row r="54" spans="1:10" ht="12.75">
      <c r="A54" s="646"/>
      <c r="B54" s="646"/>
      <c r="C54" s="646"/>
      <c r="D54" s="646"/>
      <c r="E54" s="646"/>
      <c r="F54" s="646"/>
      <c r="G54" s="646"/>
      <c r="H54" s="646"/>
      <c r="I54" s="646"/>
      <c r="J54" s="646"/>
    </row>
    <row r="56" spans="8:12" ht="12.75" customHeight="1">
      <c r="H56" s="594" t="s">
        <v>1086</v>
      </c>
      <c r="I56" s="594"/>
      <c r="J56" s="594"/>
      <c r="K56" s="594"/>
      <c r="L56" s="594"/>
    </row>
    <row r="57" spans="8:12" ht="12.75" customHeight="1">
      <c r="H57" s="594"/>
      <c r="I57" s="594"/>
      <c r="J57" s="594"/>
      <c r="K57" s="594"/>
      <c r="L57" s="594"/>
    </row>
    <row r="58" spans="8:12" ht="12.75" customHeight="1">
      <c r="H58" s="594"/>
      <c r="I58" s="594"/>
      <c r="J58" s="594"/>
      <c r="K58" s="594"/>
      <c r="L58" s="594"/>
    </row>
    <row r="59" spans="8:12" ht="12.75" customHeight="1">
      <c r="H59" s="594"/>
      <c r="I59" s="594"/>
      <c r="J59" s="594"/>
      <c r="K59" s="594"/>
      <c r="L59" s="594"/>
    </row>
  </sheetData>
  <sheetProtection/>
  <mergeCells count="14">
    <mergeCell ref="E1:I1"/>
    <mergeCell ref="A2:J2"/>
    <mergeCell ref="A3:J3"/>
    <mergeCell ref="A5:J5"/>
    <mergeCell ref="A8:B8"/>
    <mergeCell ref="H8:J8"/>
    <mergeCell ref="H56:L59"/>
    <mergeCell ref="A50:B50"/>
    <mergeCell ref="B9:B10"/>
    <mergeCell ref="C9:F9"/>
    <mergeCell ref="G9:J9"/>
    <mergeCell ref="A52:H52"/>
    <mergeCell ref="A54:J54"/>
    <mergeCell ref="A9:A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P57"/>
  <sheetViews>
    <sheetView zoomScaleSheetLayoutView="90" zoomScalePageLayoutView="0" workbookViewId="0" topLeftCell="A37">
      <selection activeCell="H54" sqref="H54:L57"/>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75"/>
      <c r="F1" s="575"/>
      <c r="G1" s="575"/>
      <c r="H1" s="575"/>
      <c r="I1" s="575"/>
      <c r="J1" s="135" t="s">
        <v>354</v>
      </c>
    </row>
    <row r="2" spans="1:10" ht="15">
      <c r="A2" s="637" t="s">
        <v>0</v>
      </c>
      <c r="B2" s="637"/>
      <c r="C2" s="637"/>
      <c r="D2" s="637"/>
      <c r="E2" s="637"/>
      <c r="F2" s="637"/>
      <c r="G2" s="637"/>
      <c r="H2" s="637"/>
      <c r="I2" s="637"/>
      <c r="J2" s="637"/>
    </row>
    <row r="3" spans="1:10" ht="20.25">
      <c r="A3" s="573" t="s">
        <v>693</v>
      </c>
      <c r="B3" s="573"/>
      <c r="C3" s="573"/>
      <c r="D3" s="573"/>
      <c r="E3" s="573"/>
      <c r="F3" s="573"/>
      <c r="G3" s="573"/>
      <c r="H3" s="573"/>
      <c r="I3" s="573"/>
      <c r="J3" s="573"/>
    </row>
    <row r="4" ht="14.25" customHeight="1"/>
    <row r="5" spans="1:10" ht="31.5" customHeight="1">
      <c r="A5" s="638" t="s">
        <v>744</v>
      </c>
      <c r="B5" s="638"/>
      <c r="C5" s="638"/>
      <c r="D5" s="638"/>
      <c r="E5" s="638"/>
      <c r="F5" s="638"/>
      <c r="G5" s="638"/>
      <c r="H5" s="638"/>
      <c r="I5" s="638"/>
      <c r="J5" s="638"/>
    </row>
    <row r="6" spans="1:10" ht="13.5" customHeight="1">
      <c r="A6" s="1"/>
      <c r="B6" s="1"/>
      <c r="C6" s="1"/>
      <c r="D6" s="1"/>
      <c r="E6" s="1"/>
      <c r="F6" s="1"/>
      <c r="G6" s="1"/>
      <c r="H6" s="1"/>
      <c r="I6" s="1"/>
      <c r="J6" s="1"/>
    </row>
    <row r="7" ht="0.75" customHeight="1"/>
    <row r="8" spans="1:10" ht="12.75">
      <c r="A8" s="566" t="s">
        <v>876</v>
      </c>
      <c r="B8" s="566"/>
      <c r="C8" s="32"/>
      <c r="H8" s="631" t="s">
        <v>770</v>
      </c>
      <c r="I8" s="631"/>
      <c r="J8" s="631"/>
    </row>
    <row r="9" spans="1:16" ht="12.75">
      <c r="A9" s="550" t="s">
        <v>2</v>
      </c>
      <c r="B9" s="550" t="s">
        <v>3</v>
      </c>
      <c r="C9" s="543" t="s">
        <v>740</v>
      </c>
      <c r="D9" s="546"/>
      <c r="E9" s="546"/>
      <c r="F9" s="544"/>
      <c r="G9" s="543" t="s">
        <v>96</v>
      </c>
      <c r="H9" s="546"/>
      <c r="I9" s="546"/>
      <c r="J9" s="544"/>
      <c r="O9" s="20"/>
      <c r="P9" s="22"/>
    </row>
    <row r="10" spans="1:10" ht="53.25" customHeight="1">
      <c r="A10" s="550"/>
      <c r="B10" s="550"/>
      <c r="C10" s="5" t="s">
        <v>175</v>
      </c>
      <c r="D10" s="5" t="s">
        <v>12</v>
      </c>
      <c r="E10" s="256" t="s">
        <v>356</v>
      </c>
      <c r="F10" s="7" t="s">
        <v>192</v>
      </c>
      <c r="G10" s="5" t="s">
        <v>175</v>
      </c>
      <c r="H10" s="26" t="s">
        <v>13</v>
      </c>
      <c r="I10" s="101" t="s">
        <v>858</v>
      </c>
      <c r="J10" s="5" t="s">
        <v>859</v>
      </c>
    </row>
    <row r="11" spans="1:10" ht="12.75">
      <c r="A11" s="5">
        <v>1</v>
      </c>
      <c r="B11" s="5">
        <v>2</v>
      </c>
      <c r="C11" s="5">
        <v>3</v>
      </c>
      <c r="D11" s="5">
        <v>4</v>
      </c>
      <c r="E11" s="5">
        <v>5</v>
      </c>
      <c r="F11" s="7">
        <v>6</v>
      </c>
      <c r="G11" s="5">
        <v>7</v>
      </c>
      <c r="H11" s="99">
        <v>8</v>
      </c>
      <c r="I11" s="5">
        <v>9</v>
      </c>
      <c r="J11" s="5">
        <v>10</v>
      </c>
    </row>
    <row r="12" spans="1:10" ht="12.75">
      <c r="A12" s="5">
        <v>1</v>
      </c>
      <c r="B12" s="156" t="s">
        <v>878</v>
      </c>
      <c r="C12" s="5" t="s">
        <v>919</v>
      </c>
      <c r="D12" s="5" t="s">
        <v>919</v>
      </c>
      <c r="E12" s="5" t="s">
        <v>919</v>
      </c>
      <c r="F12" s="5" t="s">
        <v>919</v>
      </c>
      <c r="G12" s="5" t="s">
        <v>919</v>
      </c>
      <c r="H12" s="5" t="s">
        <v>919</v>
      </c>
      <c r="I12" s="5" t="s">
        <v>919</v>
      </c>
      <c r="J12" s="5" t="s">
        <v>919</v>
      </c>
    </row>
    <row r="13" spans="1:10" ht="12.75">
      <c r="A13" s="5">
        <v>2</v>
      </c>
      <c r="B13" s="156" t="s">
        <v>879</v>
      </c>
      <c r="C13" s="5" t="s">
        <v>919</v>
      </c>
      <c r="D13" s="5" t="s">
        <v>919</v>
      </c>
      <c r="E13" s="5" t="s">
        <v>919</v>
      </c>
      <c r="F13" s="5" t="s">
        <v>919</v>
      </c>
      <c r="G13" s="5" t="s">
        <v>919</v>
      </c>
      <c r="H13" s="5" t="s">
        <v>919</v>
      </c>
      <c r="I13" s="5" t="s">
        <v>919</v>
      </c>
      <c r="J13" s="5" t="s">
        <v>919</v>
      </c>
    </row>
    <row r="14" spans="1:10" ht="12.75">
      <c r="A14" s="5">
        <v>3</v>
      </c>
      <c r="B14" s="156" t="s">
        <v>880</v>
      </c>
      <c r="C14" s="5" t="s">
        <v>919</v>
      </c>
      <c r="D14" s="5" t="s">
        <v>919</v>
      </c>
      <c r="E14" s="5" t="s">
        <v>919</v>
      </c>
      <c r="F14" s="5" t="s">
        <v>919</v>
      </c>
      <c r="G14" s="5" t="s">
        <v>919</v>
      </c>
      <c r="H14" s="5" t="s">
        <v>919</v>
      </c>
      <c r="I14" s="5" t="s">
        <v>919</v>
      </c>
      <c r="J14" s="5" t="s">
        <v>919</v>
      </c>
    </row>
    <row r="15" spans="1:10" ht="12.75">
      <c r="A15" s="5">
        <v>4</v>
      </c>
      <c r="B15" s="156" t="s">
        <v>881</v>
      </c>
      <c r="C15" s="5" t="s">
        <v>919</v>
      </c>
      <c r="D15" s="5" t="s">
        <v>919</v>
      </c>
      <c r="E15" s="5" t="s">
        <v>919</v>
      </c>
      <c r="F15" s="5" t="s">
        <v>919</v>
      </c>
      <c r="G15" s="5" t="s">
        <v>919</v>
      </c>
      <c r="H15" s="5" t="s">
        <v>919</v>
      </c>
      <c r="I15" s="5" t="s">
        <v>919</v>
      </c>
      <c r="J15" s="5" t="s">
        <v>919</v>
      </c>
    </row>
    <row r="16" spans="1:10" ht="12.75">
      <c r="A16" s="5">
        <v>5</v>
      </c>
      <c r="B16" s="156" t="s">
        <v>882</v>
      </c>
      <c r="C16" s="5" t="s">
        <v>919</v>
      </c>
      <c r="D16" s="5" t="s">
        <v>919</v>
      </c>
      <c r="E16" s="5" t="s">
        <v>919</v>
      </c>
      <c r="F16" s="5" t="s">
        <v>919</v>
      </c>
      <c r="G16" s="5" t="s">
        <v>919</v>
      </c>
      <c r="H16" s="5" t="s">
        <v>919</v>
      </c>
      <c r="I16" s="5" t="s">
        <v>919</v>
      </c>
      <c r="J16" s="5" t="s">
        <v>919</v>
      </c>
    </row>
    <row r="17" spans="1:10" ht="12.75">
      <c r="A17" s="5">
        <v>6</v>
      </c>
      <c r="B17" s="156" t="s">
        <v>883</v>
      </c>
      <c r="C17" s="5" t="s">
        <v>919</v>
      </c>
      <c r="D17" s="5" t="s">
        <v>919</v>
      </c>
      <c r="E17" s="5" t="s">
        <v>919</v>
      </c>
      <c r="F17" s="5" t="s">
        <v>919</v>
      </c>
      <c r="G17" s="5" t="s">
        <v>919</v>
      </c>
      <c r="H17" s="5" t="s">
        <v>919</v>
      </c>
      <c r="I17" s="5" t="s">
        <v>919</v>
      </c>
      <c r="J17" s="5" t="s">
        <v>919</v>
      </c>
    </row>
    <row r="18" spans="1:10" ht="12.75">
      <c r="A18" s="5">
        <v>7</v>
      </c>
      <c r="B18" s="156" t="s">
        <v>884</v>
      </c>
      <c r="C18" s="5" t="s">
        <v>919</v>
      </c>
      <c r="D18" s="5" t="s">
        <v>919</v>
      </c>
      <c r="E18" s="5" t="s">
        <v>919</v>
      </c>
      <c r="F18" s="5" t="s">
        <v>919</v>
      </c>
      <c r="G18" s="5" t="s">
        <v>919</v>
      </c>
      <c r="H18" s="5" t="s">
        <v>919</v>
      </c>
      <c r="I18" s="5" t="s">
        <v>919</v>
      </c>
      <c r="J18" s="5" t="s">
        <v>919</v>
      </c>
    </row>
    <row r="19" spans="1:10" ht="12.75">
      <c r="A19" s="5">
        <v>8</v>
      </c>
      <c r="B19" s="156" t="s">
        <v>885</v>
      </c>
      <c r="C19" s="5" t="s">
        <v>919</v>
      </c>
      <c r="D19" s="5" t="s">
        <v>919</v>
      </c>
      <c r="E19" s="5" t="s">
        <v>919</v>
      </c>
      <c r="F19" s="5" t="s">
        <v>919</v>
      </c>
      <c r="G19" s="5" t="s">
        <v>919</v>
      </c>
      <c r="H19" s="5" t="s">
        <v>919</v>
      </c>
      <c r="I19" s="5" t="s">
        <v>919</v>
      </c>
      <c r="J19" s="5" t="s">
        <v>919</v>
      </c>
    </row>
    <row r="20" spans="1:10" ht="12.75">
      <c r="A20" s="5">
        <v>9</v>
      </c>
      <c r="B20" s="156" t="s">
        <v>886</v>
      </c>
      <c r="C20" s="5" t="s">
        <v>919</v>
      </c>
      <c r="D20" s="5" t="s">
        <v>919</v>
      </c>
      <c r="E20" s="5" t="s">
        <v>919</v>
      </c>
      <c r="F20" s="5" t="s">
        <v>919</v>
      </c>
      <c r="G20" s="5" t="s">
        <v>919</v>
      </c>
      <c r="H20" s="5" t="s">
        <v>919</v>
      </c>
      <c r="I20" s="5" t="s">
        <v>919</v>
      </c>
      <c r="J20" s="5" t="s">
        <v>919</v>
      </c>
    </row>
    <row r="21" spans="1:10" ht="12.75">
      <c r="A21" s="5">
        <v>10</v>
      </c>
      <c r="B21" s="156" t="s">
        <v>887</v>
      </c>
      <c r="C21" s="5" t="s">
        <v>919</v>
      </c>
      <c r="D21" s="5" t="s">
        <v>919</v>
      </c>
      <c r="E21" s="5" t="s">
        <v>919</v>
      </c>
      <c r="F21" s="5" t="s">
        <v>919</v>
      </c>
      <c r="G21" s="5" t="s">
        <v>919</v>
      </c>
      <c r="H21" s="5" t="s">
        <v>919</v>
      </c>
      <c r="I21" s="5" t="s">
        <v>919</v>
      </c>
      <c r="J21" s="5" t="s">
        <v>919</v>
      </c>
    </row>
    <row r="22" spans="1:10" ht="12.75">
      <c r="A22" s="5">
        <v>11</v>
      </c>
      <c r="B22" s="156" t="s">
        <v>888</v>
      </c>
      <c r="C22" s="5" t="s">
        <v>919</v>
      </c>
      <c r="D22" s="5" t="s">
        <v>919</v>
      </c>
      <c r="E22" s="5" t="s">
        <v>919</v>
      </c>
      <c r="F22" s="5" t="s">
        <v>919</v>
      </c>
      <c r="G22" s="5" t="s">
        <v>919</v>
      </c>
      <c r="H22" s="5" t="s">
        <v>919</v>
      </c>
      <c r="I22" s="5" t="s">
        <v>919</v>
      </c>
      <c r="J22" s="5" t="s">
        <v>919</v>
      </c>
    </row>
    <row r="23" spans="1:10" ht="12.75">
      <c r="A23" s="5">
        <v>12</v>
      </c>
      <c r="B23" s="156" t="s">
        <v>889</v>
      </c>
      <c r="C23" s="5" t="s">
        <v>919</v>
      </c>
      <c r="D23" s="5" t="s">
        <v>919</v>
      </c>
      <c r="E23" s="5" t="s">
        <v>919</v>
      </c>
      <c r="F23" s="5" t="s">
        <v>919</v>
      </c>
      <c r="G23" s="5" t="s">
        <v>919</v>
      </c>
      <c r="H23" s="5" t="s">
        <v>919</v>
      </c>
      <c r="I23" s="5" t="s">
        <v>919</v>
      </c>
      <c r="J23" s="5" t="s">
        <v>919</v>
      </c>
    </row>
    <row r="24" spans="1:10" ht="12.75">
      <c r="A24" s="5">
        <v>13</v>
      </c>
      <c r="B24" s="156" t="s">
        <v>890</v>
      </c>
      <c r="C24" s="5" t="s">
        <v>919</v>
      </c>
      <c r="D24" s="5" t="s">
        <v>919</v>
      </c>
      <c r="E24" s="5" t="s">
        <v>919</v>
      </c>
      <c r="F24" s="5" t="s">
        <v>919</v>
      </c>
      <c r="G24" s="5" t="s">
        <v>919</v>
      </c>
      <c r="H24" s="5" t="s">
        <v>919</v>
      </c>
      <c r="I24" s="5" t="s">
        <v>919</v>
      </c>
      <c r="J24" s="5" t="s">
        <v>919</v>
      </c>
    </row>
    <row r="25" spans="1:10" ht="12.75">
      <c r="A25" s="5">
        <v>14</v>
      </c>
      <c r="B25" s="156" t="s">
        <v>891</v>
      </c>
      <c r="C25" s="5" t="s">
        <v>919</v>
      </c>
      <c r="D25" s="5" t="s">
        <v>919</v>
      </c>
      <c r="E25" s="5" t="s">
        <v>919</v>
      </c>
      <c r="F25" s="5" t="s">
        <v>919</v>
      </c>
      <c r="G25" s="5" t="s">
        <v>919</v>
      </c>
      <c r="H25" s="5" t="s">
        <v>919</v>
      </c>
      <c r="I25" s="5" t="s">
        <v>919</v>
      </c>
      <c r="J25" s="5" t="s">
        <v>919</v>
      </c>
    </row>
    <row r="26" spans="1:10" ht="12.75">
      <c r="A26" s="5">
        <v>15</v>
      </c>
      <c r="B26" s="156" t="s">
        <v>892</v>
      </c>
      <c r="C26" s="5" t="s">
        <v>919</v>
      </c>
      <c r="D26" s="5" t="s">
        <v>919</v>
      </c>
      <c r="E26" s="5" t="s">
        <v>919</v>
      </c>
      <c r="F26" s="5" t="s">
        <v>919</v>
      </c>
      <c r="G26" s="5" t="s">
        <v>919</v>
      </c>
      <c r="H26" s="5" t="s">
        <v>919</v>
      </c>
      <c r="I26" s="5" t="s">
        <v>919</v>
      </c>
      <c r="J26" s="5" t="s">
        <v>919</v>
      </c>
    </row>
    <row r="27" spans="1:10" ht="12.75">
      <c r="A27" s="5">
        <v>16</v>
      </c>
      <c r="B27" s="156" t="s">
        <v>893</v>
      </c>
      <c r="C27" s="5" t="s">
        <v>919</v>
      </c>
      <c r="D27" s="5" t="s">
        <v>919</v>
      </c>
      <c r="E27" s="5" t="s">
        <v>919</v>
      </c>
      <c r="F27" s="5" t="s">
        <v>919</v>
      </c>
      <c r="G27" s="5" t="s">
        <v>919</v>
      </c>
      <c r="H27" s="5" t="s">
        <v>919</v>
      </c>
      <c r="I27" s="5" t="s">
        <v>919</v>
      </c>
      <c r="J27" s="5" t="s">
        <v>919</v>
      </c>
    </row>
    <row r="28" spans="1:10" ht="12.75">
      <c r="A28" s="5">
        <v>17</v>
      </c>
      <c r="B28" s="156" t="s">
        <v>894</v>
      </c>
      <c r="C28" s="5" t="s">
        <v>919</v>
      </c>
      <c r="D28" s="5" t="s">
        <v>919</v>
      </c>
      <c r="E28" s="5" t="s">
        <v>919</v>
      </c>
      <c r="F28" s="5" t="s">
        <v>919</v>
      </c>
      <c r="G28" s="5" t="s">
        <v>919</v>
      </c>
      <c r="H28" s="5" t="s">
        <v>919</v>
      </c>
      <c r="I28" s="5" t="s">
        <v>919</v>
      </c>
      <c r="J28" s="5" t="s">
        <v>919</v>
      </c>
    </row>
    <row r="29" spans="1:10" ht="12.75">
      <c r="A29" s="5">
        <v>18</v>
      </c>
      <c r="B29" s="156" t="s">
        <v>895</v>
      </c>
      <c r="C29" s="5" t="s">
        <v>919</v>
      </c>
      <c r="D29" s="5" t="s">
        <v>919</v>
      </c>
      <c r="E29" s="5" t="s">
        <v>919</v>
      </c>
      <c r="F29" s="5" t="s">
        <v>919</v>
      </c>
      <c r="G29" s="5" t="s">
        <v>919</v>
      </c>
      <c r="H29" s="5" t="s">
        <v>919</v>
      </c>
      <c r="I29" s="5" t="s">
        <v>919</v>
      </c>
      <c r="J29" s="5" t="s">
        <v>919</v>
      </c>
    </row>
    <row r="30" spans="1:10" ht="12.75">
      <c r="A30" s="5">
        <v>19</v>
      </c>
      <c r="B30" s="156" t="s">
        <v>896</v>
      </c>
      <c r="C30" s="5" t="s">
        <v>919</v>
      </c>
      <c r="D30" s="5" t="s">
        <v>919</v>
      </c>
      <c r="E30" s="5" t="s">
        <v>919</v>
      </c>
      <c r="F30" s="5" t="s">
        <v>919</v>
      </c>
      <c r="G30" s="5" t="s">
        <v>919</v>
      </c>
      <c r="H30" s="5" t="s">
        <v>919</v>
      </c>
      <c r="I30" s="5" t="s">
        <v>919</v>
      </c>
      <c r="J30" s="5" t="s">
        <v>919</v>
      </c>
    </row>
    <row r="31" spans="1:10" ht="12.75">
      <c r="A31" s="5">
        <v>20</v>
      </c>
      <c r="B31" s="156" t="s">
        <v>897</v>
      </c>
      <c r="C31" s="5" t="s">
        <v>919</v>
      </c>
      <c r="D31" s="5" t="s">
        <v>919</v>
      </c>
      <c r="E31" s="5" t="s">
        <v>919</v>
      </c>
      <c r="F31" s="5" t="s">
        <v>919</v>
      </c>
      <c r="G31" s="5" t="s">
        <v>919</v>
      </c>
      <c r="H31" s="5" t="s">
        <v>919</v>
      </c>
      <c r="I31" s="5" t="s">
        <v>919</v>
      </c>
      <c r="J31" s="5" t="s">
        <v>919</v>
      </c>
    </row>
    <row r="32" spans="1:10" ht="12.75">
      <c r="A32" s="5">
        <v>21</v>
      </c>
      <c r="B32" s="156" t="s">
        <v>898</v>
      </c>
      <c r="C32" s="5" t="s">
        <v>919</v>
      </c>
      <c r="D32" s="5" t="s">
        <v>919</v>
      </c>
      <c r="E32" s="5" t="s">
        <v>919</v>
      </c>
      <c r="F32" s="5" t="s">
        <v>919</v>
      </c>
      <c r="G32" s="5" t="s">
        <v>919</v>
      </c>
      <c r="H32" s="5" t="s">
        <v>919</v>
      </c>
      <c r="I32" s="5" t="s">
        <v>919</v>
      </c>
      <c r="J32" s="5" t="s">
        <v>919</v>
      </c>
    </row>
    <row r="33" spans="1:10" ht="12.75">
      <c r="A33" s="5">
        <v>22</v>
      </c>
      <c r="B33" s="156" t="s">
        <v>899</v>
      </c>
      <c r="C33" s="5" t="s">
        <v>919</v>
      </c>
      <c r="D33" s="5" t="s">
        <v>919</v>
      </c>
      <c r="E33" s="5" t="s">
        <v>919</v>
      </c>
      <c r="F33" s="5" t="s">
        <v>919</v>
      </c>
      <c r="G33" s="5" t="s">
        <v>919</v>
      </c>
      <c r="H33" s="5" t="s">
        <v>919</v>
      </c>
      <c r="I33" s="5" t="s">
        <v>919</v>
      </c>
      <c r="J33" s="5" t="s">
        <v>919</v>
      </c>
    </row>
    <row r="34" spans="1:10" ht="12.75">
      <c r="A34" s="5">
        <v>23</v>
      </c>
      <c r="B34" s="156" t="s">
        <v>900</v>
      </c>
      <c r="C34" s="5" t="s">
        <v>919</v>
      </c>
      <c r="D34" s="5" t="s">
        <v>919</v>
      </c>
      <c r="E34" s="5" t="s">
        <v>919</v>
      </c>
      <c r="F34" s="5" t="s">
        <v>919</v>
      </c>
      <c r="G34" s="5" t="s">
        <v>919</v>
      </c>
      <c r="H34" s="5" t="s">
        <v>919</v>
      </c>
      <c r="I34" s="5" t="s">
        <v>919</v>
      </c>
      <c r="J34" s="5" t="s">
        <v>919</v>
      </c>
    </row>
    <row r="35" spans="1:10" ht="12.75">
      <c r="A35" s="5">
        <v>24</v>
      </c>
      <c r="B35" s="156" t="s">
        <v>901</v>
      </c>
      <c r="C35" s="5" t="s">
        <v>919</v>
      </c>
      <c r="D35" s="5" t="s">
        <v>919</v>
      </c>
      <c r="E35" s="5" t="s">
        <v>919</v>
      </c>
      <c r="F35" s="5" t="s">
        <v>919</v>
      </c>
      <c r="G35" s="5" t="s">
        <v>919</v>
      </c>
      <c r="H35" s="5" t="s">
        <v>919</v>
      </c>
      <c r="I35" s="5" t="s">
        <v>919</v>
      </c>
      <c r="J35" s="5" t="s">
        <v>919</v>
      </c>
    </row>
    <row r="36" spans="1:10" ht="12.75">
      <c r="A36" s="5">
        <v>25</v>
      </c>
      <c r="B36" s="156" t="s">
        <v>902</v>
      </c>
      <c r="C36" s="5" t="s">
        <v>919</v>
      </c>
      <c r="D36" s="5" t="s">
        <v>919</v>
      </c>
      <c r="E36" s="5" t="s">
        <v>919</v>
      </c>
      <c r="F36" s="5" t="s">
        <v>919</v>
      </c>
      <c r="G36" s="5" t="s">
        <v>919</v>
      </c>
      <c r="H36" s="5" t="s">
        <v>919</v>
      </c>
      <c r="I36" s="5" t="s">
        <v>919</v>
      </c>
      <c r="J36" s="5" t="s">
        <v>919</v>
      </c>
    </row>
    <row r="37" spans="1:10" ht="12.75">
      <c r="A37" s="5">
        <v>26</v>
      </c>
      <c r="B37" s="156" t="s">
        <v>903</v>
      </c>
      <c r="C37" s="5" t="s">
        <v>919</v>
      </c>
      <c r="D37" s="5" t="s">
        <v>919</v>
      </c>
      <c r="E37" s="5" t="s">
        <v>919</v>
      </c>
      <c r="F37" s="5" t="s">
        <v>919</v>
      </c>
      <c r="G37" s="5" t="s">
        <v>919</v>
      </c>
      <c r="H37" s="5" t="s">
        <v>919</v>
      </c>
      <c r="I37" s="5" t="s">
        <v>919</v>
      </c>
      <c r="J37" s="5" t="s">
        <v>919</v>
      </c>
    </row>
    <row r="38" spans="1:10" ht="12.75">
      <c r="A38" s="5">
        <v>27</v>
      </c>
      <c r="B38" s="156" t="s">
        <v>904</v>
      </c>
      <c r="C38" s="5" t="s">
        <v>919</v>
      </c>
      <c r="D38" s="5" t="s">
        <v>919</v>
      </c>
      <c r="E38" s="5" t="s">
        <v>919</v>
      </c>
      <c r="F38" s="5" t="s">
        <v>919</v>
      </c>
      <c r="G38" s="5" t="s">
        <v>919</v>
      </c>
      <c r="H38" s="5" t="s">
        <v>919</v>
      </c>
      <c r="I38" s="5" t="s">
        <v>919</v>
      </c>
      <c r="J38" s="5" t="s">
        <v>919</v>
      </c>
    </row>
    <row r="39" spans="1:10" ht="12.75">
      <c r="A39" s="5">
        <v>28</v>
      </c>
      <c r="B39" s="156" t="s">
        <v>905</v>
      </c>
      <c r="C39" s="5" t="s">
        <v>919</v>
      </c>
      <c r="D39" s="5" t="s">
        <v>919</v>
      </c>
      <c r="E39" s="5" t="s">
        <v>919</v>
      </c>
      <c r="F39" s="5" t="s">
        <v>919</v>
      </c>
      <c r="G39" s="5" t="s">
        <v>919</v>
      </c>
      <c r="H39" s="5" t="s">
        <v>919</v>
      </c>
      <c r="I39" s="5" t="s">
        <v>919</v>
      </c>
      <c r="J39" s="5" t="s">
        <v>919</v>
      </c>
    </row>
    <row r="40" spans="1:10" ht="12.75">
      <c r="A40" s="5">
        <v>29</v>
      </c>
      <c r="B40" s="156" t="s">
        <v>906</v>
      </c>
      <c r="C40" s="5" t="s">
        <v>919</v>
      </c>
      <c r="D40" s="5" t="s">
        <v>919</v>
      </c>
      <c r="E40" s="5" t="s">
        <v>919</v>
      </c>
      <c r="F40" s="5" t="s">
        <v>919</v>
      </c>
      <c r="G40" s="5" t="s">
        <v>919</v>
      </c>
      <c r="H40" s="5" t="s">
        <v>919</v>
      </c>
      <c r="I40" s="5" t="s">
        <v>919</v>
      </c>
      <c r="J40" s="5" t="s">
        <v>919</v>
      </c>
    </row>
    <row r="41" spans="1:10" ht="12.75">
      <c r="A41" s="5">
        <v>30</v>
      </c>
      <c r="B41" s="156" t="s">
        <v>907</v>
      </c>
      <c r="C41" s="5" t="s">
        <v>919</v>
      </c>
      <c r="D41" s="5" t="s">
        <v>919</v>
      </c>
      <c r="E41" s="5" t="s">
        <v>919</v>
      </c>
      <c r="F41" s="5" t="s">
        <v>919</v>
      </c>
      <c r="G41" s="5" t="s">
        <v>919</v>
      </c>
      <c r="H41" s="5" t="s">
        <v>919</v>
      </c>
      <c r="I41" s="5" t="s">
        <v>919</v>
      </c>
      <c r="J41" s="5" t="s">
        <v>919</v>
      </c>
    </row>
    <row r="42" spans="1:10" ht="12.75">
      <c r="A42" s="5">
        <v>31</v>
      </c>
      <c r="B42" s="321" t="s">
        <v>908</v>
      </c>
      <c r="C42" s="5" t="s">
        <v>919</v>
      </c>
      <c r="D42" s="5" t="s">
        <v>919</v>
      </c>
      <c r="E42" s="5" t="s">
        <v>919</v>
      </c>
      <c r="F42" s="5" t="s">
        <v>919</v>
      </c>
      <c r="G42" s="5" t="s">
        <v>919</v>
      </c>
      <c r="H42" s="5" t="s">
        <v>919</v>
      </c>
      <c r="I42" s="5" t="s">
        <v>919</v>
      </c>
      <c r="J42" s="5" t="s">
        <v>919</v>
      </c>
    </row>
    <row r="43" spans="1:10" ht="12.75">
      <c r="A43" s="5">
        <v>32</v>
      </c>
      <c r="B43" s="321" t="s">
        <v>909</v>
      </c>
      <c r="C43" s="5" t="s">
        <v>919</v>
      </c>
      <c r="D43" s="5" t="s">
        <v>919</v>
      </c>
      <c r="E43" s="5" t="s">
        <v>919</v>
      </c>
      <c r="F43" s="5" t="s">
        <v>919</v>
      </c>
      <c r="G43" s="5" t="s">
        <v>919</v>
      </c>
      <c r="H43" s="5" t="s">
        <v>919</v>
      </c>
      <c r="I43" s="5" t="s">
        <v>919</v>
      </c>
      <c r="J43" s="5" t="s">
        <v>919</v>
      </c>
    </row>
    <row r="44" spans="1:10" ht="12.75">
      <c r="A44" s="5">
        <v>33</v>
      </c>
      <c r="B44" s="321" t="s">
        <v>910</v>
      </c>
      <c r="C44" s="5" t="s">
        <v>919</v>
      </c>
      <c r="D44" s="5" t="s">
        <v>919</v>
      </c>
      <c r="E44" s="5" t="s">
        <v>919</v>
      </c>
      <c r="F44" s="5" t="s">
        <v>919</v>
      </c>
      <c r="G44" s="5" t="s">
        <v>919</v>
      </c>
      <c r="H44" s="5" t="s">
        <v>919</v>
      </c>
      <c r="I44" s="5" t="s">
        <v>919</v>
      </c>
      <c r="J44" s="5" t="s">
        <v>919</v>
      </c>
    </row>
    <row r="45" spans="1:10" ht="12.75">
      <c r="A45" s="5">
        <v>34</v>
      </c>
      <c r="B45" s="321" t="s">
        <v>911</v>
      </c>
      <c r="C45" s="5" t="s">
        <v>919</v>
      </c>
      <c r="D45" s="5" t="s">
        <v>919</v>
      </c>
      <c r="E45" s="5" t="s">
        <v>919</v>
      </c>
      <c r="F45" s="5" t="s">
        <v>919</v>
      </c>
      <c r="G45" s="5" t="s">
        <v>919</v>
      </c>
      <c r="H45" s="5" t="s">
        <v>919</v>
      </c>
      <c r="I45" s="5" t="s">
        <v>919</v>
      </c>
      <c r="J45" s="5" t="s">
        <v>919</v>
      </c>
    </row>
    <row r="46" spans="1:10" ht="12.75">
      <c r="A46" s="5">
        <v>35</v>
      </c>
      <c r="B46" s="321" t="s">
        <v>912</v>
      </c>
      <c r="C46" s="5" t="s">
        <v>919</v>
      </c>
      <c r="D46" s="5" t="s">
        <v>919</v>
      </c>
      <c r="E46" s="5" t="s">
        <v>919</v>
      </c>
      <c r="F46" s="5" t="s">
        <v>919</v>
      </c>
      <c r="G46" s="5" t="s">
        <v>919</v>
      </c>
      <c r="H46" s="5" t="s">
        <v>919</v>
      </c>
      <c r="I46" s="5" t="s">
        <v>919</v>
      </c>
      <c r="J46" s="5" t="s">
        <v>919</v>
      </c>
    </row>
    <row r="47" spans="1:10" ht="12.75">
      <c r="A47" s="5">
        <v>36</v>
      </c>
      <c r="B47" s="321" t="s">
        <v>913</v>
      </c>
      <c r="C47" s="5" t="s">
        <v>919</v>
      </c>
      <c r="D47" s="5" t="s">
        <v>919</v>
      </c>
      <c r="E47" s="5" t="s">
        <v>919</v>
      </c>
      <c r="F47" s="5" t="s">
        <v>919</v>
      </c>
      <c r="G47" s="5" t="s">
        <v>919</v>
      </c>
      <c r="H47" s="5" t="s">
        <v>919</v>
      </c>
      <c r="I47" s="5" t="s">
        <v>919</v>
      </c>
      <c r="J47" s="5" t="s">
        <v>919</v>
      </c>
    </row>
    <row r="48" spans="1:10" ht="12.75">
      <c r="A48" s="5">
        <v>37</v>
      </c>
      <c r="B48" s="321" t="s">
        <v>914</v>
      </c>
      <c r="C48" s="5" t="s">
        <v>919</v>
      </c>
      <c r="D48" s="5" t="s">
        <v>919</v>
      </c>
      <c r="E48" s="5" t="s">
        <v>919</v>
      </c>
      <c r="F48" s="5" t="s">
        <v>919</v>
      </c>
      <c r="G48" s="5" t="s">
        <v>919</v>
      </c>
      <c r="H48" s="5" t="s">
        <v>919</v>
      </c>
      <c r="I48" s="5" t="s">
        <v>919</v>
      </c>
      <c r="J48" s="5" t="s">
        <v>919</v>
      </c>
    </row>
    <row r="49" spans="1:10" ht="12.75">
      <c r="A49" s="5">
        <v>38</v>
      </c>
      <c r="B49" s="321" t="s">
        <v>915</v>
      </c>
      <c r="C49" s="5" t="s">
        <v>919</v>
      </c>
      <c r="D49" s="5" t="s">
        <v>919</v>
      </c>
      <c r="E49" s="5" t="s">
        <v>919</v>
      </c>
      <c r="F49" s="5" t="s">
        <v>919</v>
      </c>
      <c r="G49" s="5" t="s">
        <v>919</v>
      </c>
      <c r="H49" s="5" t="s">
        <v>919</v>
      </c>
      <c r="I49" s="5" t="s">
        <v>919</v>
      </c>
      <c r="J49" s="5" t="s">
        <v>919</v>
      </c>
    </row>
    <row r="50" spans="1:10" ht="12.75">
      <c r="A50" s="3" t="s">
        <v>14</v>
      </c>
      <c r="B50" s="30"/>
      <c r="C50" s="5" t="s">
        <v>919</v>
      </c>
      <c r="D50" s="5" t="s">
        <v>919</v>
      </c>
      <c r="E50" s="5" t="s">
        <v>919</v>
      </c>
      <c r="F50" s="5" t="s">
        <v>919</v>
      </c>
      <c r="G50" s="5" t="s">
        <v>919</v>
      </c>
      <c r="H50" s="5" t="s">
        <v>919</v>
      </c>
      <c r="I50" s="5" t="s">
        <v>919</v>
      </c>
      <c r="J50" s="5" t="s">
        <v>919</v>
      </c>
    </row>
    <row r="51" spans="1:10" ht="12.75">
      <c r="A51" s="12"/>
      <c r="B51" s="31"/>
      <c r="C51" s="31"/>
      <c r="D51" s="22"/>
      <c r="E51" s="22"/>
      <c r="F51" s="22"/>
      <c r="G51" s="22"/>
      <c r="H51" s="22"/>
      <c r="I51" s="22"/>
      <c r="J51" s="22"/>
    </row>
    <row r="52" spans="1:10" ht="12.75">
      <c r="A52" s="645" t="s">
        <v>860</v>
      </c>
      <c r="B52" s="645"/>
      <c r="C52" s="645"/>
      <c r="D52" s="645"/>
      <c r="E52" s="645"/>
      <c r="F52" s="645"/>
      <c r="G52" s="645"/>
      <c r="H52" s="645"/>
      <c r="I52" s="22"/>
      <c r="J52" s="22"/>
    </row>
    <row r="54" spans="8:12" ht="12.75" customHeight="1">
      <c r="H54" s="594" t="s">
        <v>1086</v>
      </c>
      <c r="I54" s="594"/>
      <c r="J54" s="594"/>
      <c r="K54" s="594"/>
      <c r="L54" s="594"/>
    </row>
    <row r="55" spans="8:12" ht="12.75" customHeight="1">
      <c r="H55" s="594"/>
      <c r="I55" s="594"/>
      <c r="J55" s="594"/>
      <c r="K55" s="594"/>
      <c r="L55" s="594"/>
    </row>
    <row r="56" spans="8:12" ht="12.75" customHeight="1">
      <c r="H56" s="594"/>
      <c r="I56" s="594"/>
      <c r="J56" s="594"/>
      <c r="K56" s="594"/>
      <c r="L56" s="594"/>
    </row>
    <row r="57" spans="8:12" ht="12.75" customHeight="1">
      <c r="H57" s="594"/>
      <c r="I57" s="594"/>
      <c r="J57" s="594"/>
      <c r="K57" s="594"/>
      <c r="L57" s="594"/>
    </row>
  </sheetData>
  <sheetProtection/>
  <mergeCells count="12">
    <mergeCell ref="A9:A10"/>
    <mergeCell ref="B9:B10"/>
    <mergeCell ref="C9:F9"/>
    <mergeCell ref="G9:J9"/>
    <mergeCell ref="A52:H52"/>
    <mergeCell ref="H54:L57"/>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A1:P58"/>
  <sheetViews>
    <sheetView zoomScaleSheetLayoutView="78" zoomScalePageLayoutView="0" workbookViewId="0" topLeftCell="A40">
      <selection activeCell="H55" sqref="H55:L58"/>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75"/>
      <c r="F1" s="575"/>
      <c r="G1" s="575"/>
      <c r="H1" s="575"/>
      <c r="I1" s="575"/>
      <c r="J1" s="135" t="s">
        <v>424</v>
      </c>
    </row>
    <row r="2" spans="1:10" ht="15">
      <c r="A2" s="637" t="s">
        <v>0</v>
      </c>
      <c r="B2" s="637"/>
      <c r="C2" s="637"/>
      <c r="D2" s="637"/>
      <c r="E2" s="637"/>
      <c r="F2" s="637"/>
      <c r="G2" s="637"/>
      <c r="H2" s="637"/>
      <c r="I2" s="637"/>
      <c r="J2" s="637"/>
    </row>
    <row r="3" spans="1:10" ht="20.25">
      <c r="A3" s="573" t="s">
        <v>693</v>
      </c>
      <c r="B3" s="573"/>
      <c r="C3" s="573"/>
      <c r="D3" s="573"/>
      <c r="E3" s="573"/>
      <c r="F3" s="573"/>
      <c r="G3" s="573"/>
      <c r="H3" s="573"/>
      <c r="I3" s="573"/>
      <c r="J3" s="573"/>
    </row>
    <row r="4" ht="14.25" customHeight="1"/>
    <row r="5" spans="1:10" ht="31.5" customHeight="1">
      <c r="A5" s="638" t="s">
        <v>745</v>
      </c>
      <c r="B5" s="638"/>
      <c r="C5" s="638"/>
      <c r="D5" s="638"/>
      <c r="E5" s="638"/>
      <c r="F5" s="638"/>
      <c r="G5" s="638"/>
      <c r="H5" s="638"/>
      <c r="I5" s="638"/>
      <c r="J5" s="638"/>
    </row>
    <row r="6" spans="1:10" ht="13.5" customHeight="1">
      <c r="A6" s="1"/>
      <c r="B6" s="1"/>
      <c r="C6" s="1"/>
      <c r="D6" s="1"/>
      <c r="E6" s="1"/>
      <c r="F6" s="1"/>
      <c r="G6" s="1"/>
      <c r="H6" s="1"/>
      <c r="I6" s="1"/>
      <c r="J6" s="1"/>
    </row>
    <row r="7" ht="0.75" customHeight="1"/>
    <row r="8" spans="1:10" ht="12.75">
      <c r="A8" s="566" t="s">
        <v>876</v>
      </c>
      <c r="B8" s="566"/>
      <c r="C8" s="32"/>
      <c r="H8" s="631" t="s">
        <v>770</v>
      </c>
      <c r="I8" s="631"/>
      <c r="J8" s="631"/>
    </row>
    <row r="9" spans="1:16" ht="12.75">
      <c r="A9" s="550" t="s">
        <v>2</v>
      </c>
      <c r="B9" s="550" t="s">
        <v>3</v>
      </c>
      <c r="C9" s="543" t="s">
        <v>740</v>
      </c>
      <c r="D9" s="546"/>
      <c r="E9" s="546"/>
      <c r="F9" s="544"/>
      <c r="G9" s="543" t="s">
        <v>96</v>
      </c>
      <c r="H9" s="546"/>
      <c r="I9" s="546"/>
      <c r="J9" s="544"/>
      <c r="O9" s="20"/>
      <c r="P9" s="22"/>
    </row>
    <row r="10" spans="1:10" ht="53.25" customHeight="1">
      <c r="A10" s="550"/>
      <c r="B10" s="550"/>
      <c r="C10" s="5" t="s">
        <v>175</v>
      </c>
      <c r="D10" s="5" t="s">
        <v>12</v>
      </c>
      <c r="E10" s="256" t="s">
        <v>357</v>
      </c>
      <c r="F10" s="7" t="s">
        <v>192</v>
      </c>
      <c r="G10" s="5" t="s">
        <v>175</v>
      </c>
      <c r="H10" s="26" t="s">
        <v>13</v>
      </c>
      <c r="I10" s="101" t="s">
        <v>858</v>
      </c>
      <c r="J10" s="5" t="s">
        <v>859</v>
      </c>
    </row>
    <row r="11" spans="1:10" ht="12.75">
      <c r="A11" s="5">
        <v>1</v>
      </c>
      <c r="B11" s="5">
        <v>2</v>
      </c>
      <c r="C11" s="5">
        <v>3</v>
      </c>
      <c r="D11" s="5">
        <v>4</v>
      </c>
      <c r="E11" s="5">
        <v>5</v>
      </c>
      <c r="F11" s="7">
        <v>6</v>
      </c>
      <c r="G11" s="5">
        <v>7</v>
      </c>
      <c r="H11" s="99">
        <v>8</v>
      </c>
      <c r="I11" s="5">
        <v>9</v>
      </c>
      <c r="J11" s="5">
        <v>10</v>
      </c>
    </row>
    <row r="12" spans="1:10" ht="12.75">
      <c r="A12" s="5">
        <v>1</v>
      </c>
      <c r="B12" s="156" t="s">
        <v>878</v>
      </c>
      <c r="C12" s="5" t="s">
        <v>919</v>
      </c>
      <c r="D12" s="5" t="s">
        <v>919</v>
      </c>
      <c r="E12" s="5" t="s">
        <v>919</v>
      </c>
      <c r="F12" s="5" t="s">
        <v>919</v>
      </c>
      <c r="G12" s="5" t="s">
        <v>919</v>
      </c>
      <c r="H12" s="5" t="s">
        <v>919</v>
      </c>
      <c r="I12" s="5" t="s">
        <v>919</v>
      </c>
      <c r="J12" s="5" t="s">
        <v>919</v>
      </c>
    </row>
    <row r="13" spans="1:10" ht="12.75">
      <c r="A13" s="5">
        <v>2</v>
      </c>
      <c r="B13" s="156" t="s">
        <v>879</v>
      </c>
      <c r="C13" s="5" t="s">
        <v>919</v>
      </c>
      <c r="D13" s="5" t="s">
        <v>919</v>
      </c>
      <c r="E13" s="5" t="s">
        <v>919</v>
      </c>
      <c r="F13" s="5" t="s">
        <v>919</v>
      </c>
      <c r="G13" s="5" t="s">
        <v>919</v>
      </c>
      <c r="H13" s="5" t="s">
        <v>919</v>
      </c>
      <c r="I13" s="5" t="s">
        <v>919</v>
      </c>
      <c r="J13" s="5" t="s">
        <v>919</v>
      </c>
    </row>
    <row r="14" spans="1:10" ht="12.75">
      <c r="A14" s="5">
        <v>3</v>
      </c>
      <c r="B14" s="156" t="s">
        <v>880</v>
      </c>
      <c r="C14" s="5" t="s">
        <v>919</v>
      </c>
      <c r="D14" s="5" t="s">
        <v>919</v>
      </c>
      <c r="E14" s="5" t="s">
        <v>919</v>
      </c>
      <c r="F14" s="5" t="s">
        <v>919</v>
      </c>
      <c r="G14" s="5" t="s">
        <v>919</v>
      </c>
      <c r="H14" s="5" t="s">
        <v>919</v>
      </c>
      <c r="I14" s="5" t="s">
        <v>919</v>
      </c>
      <c r="J14" s="5" t="s">
        <v>919</v>
      </c>
    </row>
    <row r="15" spans="1:10" ht="12.75">
      <c r="A15" s="5">
        <v>4</v>
      </c>
      <c r="B15" s="156" t="s">
        <v>881</v>
      </c>
      <c r="C15" s="5" t="s">
        <v>919</v>
      </c>
      <c r="D15" s="5" t="s">
        <v>919</v>
      </c>
      <c r="E15" s="5" t="s">
        <v>919</v>
      </c>
      <c r="F15" s="5" t="s">
        <v>919</v>
      </c>
      <c r="G15" s="5" t="s">
        <v>919</v>
      </c>
      <c r="H15" s="5" t="s">
        <v>919</v>
      </c>
      <c r="I15" s="5" t="s">
        <v>919</v>
      </c>
      <c r="J15" s="5" t="s">
        <v>919</v>
      </c>
    </row>
    <row r="16" spans="1:10" ht="12.75">
      <c r="A16" s="5">
        <v>5</v>
      </c>
      <c r="B16" s="156" t="s">
        <v>882</v>
      </c>
      <c r="C16" s="5" t="s">
        <v>919</v>
      </c>
      <c r="D16" s="5" t="s">
        <v>919</v>
      </c>
      <c r="E16" s="5" t="s">
        <v>919</v>
      </c>
      <c r="F16" s="5" t="s">
        <v>919</v>
      </c>
      <c r="G16" s="5" t="s">
        <v>919</v>
      </c>
      <c r="H16" s="5" t="s">
        <v>919</v>
      </c>
      <c r="I16" s="5" t="s">
        <v>919</v>
      </c>
      <c r="J16" s="5" t="s">
        <v>919</v>
      </c>
    </row>
    <row r="17" spans="1:10" ht="12.75">
      <c r="A17" s="5">
        <v>6</v>
      </c>
      <c r="B17" s="156" t="s">
        <v>883</v>
      </c>
      <c r="C17" s="5" t="s">
        <v>919</v>
      </c>
      <c r="D17" s="5" t="s">
        <v>919</v>
      </c>
      <c r="E17" s="5" t="s">
        <v>919</v>
      </c>
      <c r="F17" s="5" t="s">
        <v>919</v>
      </c>
      <c r="G17" s="5" t="s">
        <v>919</v>
      </c>
      <c r="H17" s="5" t="s">
        <v>919</v>
      </c>
      <c r="I17" s="5" t="s">
        <v>919</v>
      </c>
      <c r="J17" s="5" t="s">
        <v>919</v>
      </c>
    </row>
    <row r="18" spans="1:10" ht="12.75">
      <c r="A18" s="5">
        <v>7</v>
      </c>
      <c r="B18" s="156" t="s">
        <v>884</v>
      </c>
      <c r="C18" s="5" t="s">
        <v>919</v>
      </c>
      <c r="D18" s="5" t="s">
        <v>919</v>
      </c>
      <c r="E18" s="5" t="s">
        <v>919</v>
      </c>
      <c r="F18" s="5" t="s">
        <v>919</v>
      </c>
      <c r="G18" s="5" t="s">
        <v>919</v>
      </c>
      <c r="H18" s="5" t="s">
        <v>919</v>
      </c>
      <c r="I18" s="5" t="s">
        <v>919</v>
      </c>
      <c r="J18" s="5" t="s">
        <v>919</v>
      </c>
    </row>
    <row r="19" spans="1:10" ht="12.75">
      <c r="A19" s="5">
        <v>8</v>
      </c>
      <c r="B19" s="156" t="s">
        <v>885</v>
      </c>
      <c r="C19" s="5" t="s">
        <v>919</v>
      </c>
      <c r="D19" s="5" t="s">
        <v>919</v>
      </c>
      <c r="E19" s="5" t="s">
        <v>919</v>
      </c>
      <c r="F19" s="5" t="s">
        <v>919</v>
      </c>
      <c r="G19" s="5" t="s">
        <v>919</v>
      </c>
      <c r="H19" s="5" t="s">
        <v>919</v>
      </c>
      <c r="I19" s="5" t="s">
        <v>919</v>
      </c>
      <c r="J19" s="5" t="s">
        <v>919</v>
      </c>
    </row>
    <row r="20" spans="1:10" ht="12.75">
      <c r="A20" s="5">
        <v>9</v>
      </c>
      <c r="B20" s="156" t="s">
        <v>886</v>
      </c>
      <c r="C20" s="5" t="s">
        <v>919</v>
      </c>
      <c r="D20" s="5" t="s">
        <v>919</v>
      </c>
      <c r="E20" s="5" t="s">
        <v>919</v>
      </c>
      <c r="F20" s="5" t="s">
        <v>919</v>
      </c>
      <c r="G20" s="5" t="s">
        <v>919</v>
      </c>
      <c r="H20" s="5" t="s">
        <v>919</v>
      </c>
      <c r="I20" s="5" t="s">
        <v>919</v>
      </c>
      <c r="J20" s="5" t="s">
        <v>919</v>
      </c>
    </row>
    <row r="21" spans="1:10" ht="12.75">
      <c r="A21" s="5">
        <v>10</v>
      </c>
      <c r="B21" s="156" t="s">
        <v>887</v>
      </c>
      <c r="C21" s="5" t="s">
        <v>919</v>
      </c>
      <c r="D21" s="5" t="s">
        <v>919</v>
      </c>
      <c r="E21" s="5" t="s">
        <v>919</v>
      </c>
      <c r="F21" s="5" t="s">
        <v>919</v>
      </c>
      <c r="G21" s="5" t="s">
        <v>919</v>
      </c>
      <c r="H21" s="5" t="s">
        <v>919</v>
      </c>
      <c r="I21" s="5" t="s">
        <v>919</v>
      </c>
      <c r="J21" s="5" t="s">
        <v>919</v>
      </c>
    </row>
    <row r="22" spans="1:10" ht="12.75">
      <c r="A22" s="5">
        <v>11</v>
      </c>
      <c r="B22" s="156" t="s">
        <v>888</v>
      </c>
      <c r="C22" s="5" t="s">
        <v>919</v>
      </c>
      <c r="D22" s="5" t="s">
        <v>919</v>
      </c>
      <c r="E22" s="5" t="s">
        <v>919</v>
      </c>
      <c r="F22" s="5" t="s">
        <v>919</v>
      </c>
      <c r="G22" s="5" t="s">
        <v>919</v>
      </c>
      <c r="H22" s="5" t="s">
        <v>919</v>
      </c>
      <c r="I22" s="5" t="s">
        <v>919</v>
      </c>
      <c r="J22" s="5" t="s">
        <v>919</v>
      </c>
    </row>
    <row r="23" spans="1:10" ht="12.75">
      <c r="A23" s="5">
        <v>12</v>
      </c>
      <c r="B23" s="156" t="s">
        <v>889</v>
      </c>
      <c r="C23" s="5" t="s">
        <v>919</v>
      </c>
      <c r="D23" s="5" t="s">
        <v>919</v>
      </c>
      <c r="E23" s="5" t="s">
        <v>919</v>
      </c>
      <c r="F23" s="5" t="s">
        <v>919</v>
      </c>
      <c r="G23" s="5" t="s">
        <v>919</v>
      </c>
      <c r="H23" s="5" t="s">
        <v>919</v>
      </c>
      <c r="I23" s="5" t="s">
        <v>919</v>
      </c>
      <c r="J23" s="5" t="s">
        <v>919</v>
      </c>
    </row>
    <row r="24" spans="1:10" ht="12.75">
      <c r="A24" s="5">
        <v>13</v>
      </c>
      <c r="B24" s="156" t="s">
        <v>890</v>
      </c>
      <c r="C24" s="5" t="s">
        <v>919</v>
      </c>
      <c r="D24" s="5" t="s">
        <v>919</v>
      </c>
      <c r="E24" s="5" t="s">
        <v>919</v>
      </c>
      <c r="F24" s="5" t="s">
        <v>919</v>
      </c>
      <c r="G24" s="5" t="s">
        <v>919</v>
      </c>
      <c r="H24" s="5" t="s">
        <v>919</v>
      </c>
      <c r="I24" s="5" t="s">
        <v>919</v>
      </c>
      <c r="J24" s="5" t="s">
        <v>919</v>
      </c>
    </row>
    <row r="25" spans="1:10" ht="12.75">
      <c r="A25" s="5">
        <v>14</v>
      </c>
      <c r="B25" s="156" t="s">
        <v>891</v>
      </c>
      <c r="C25" s="5" t="s">
        <v>919</v>
      </c>
      <c r="D25" s="5" t="s">
        <v>919</v>
      </c>
      <c r="E25" s="5" t="s">
        <v>919</v>
      </c>
      <c r="F25" s="5" t="s">
        <v>919</v>
      </c>
      <c r="G25" s="5" t="s">
        <v>919</v>
      </c>
      <c r="H25" s="5" t="s">
        <v>919</v>
      </c>
      <c r="I25" s="5" t="s">
        <v>919</v>
      </c>
      <c r="J25" s="5" t="s">
        <v>919</v>
      </c>
    </row>
    <row r="26" spans="1:10" ht="12.75">
      <c r="A26" s="5">
        <v>15</v>
      </c>
      <c r="B26" s="156" t="s">
        <v>892</v>
      </c>
      <c r="C26" s="5" t="s">
        <v>919</v>
      </c>
      <c r="D26" s="5" t="s">
        <v>919</v>
      </c>
      <c r="E26" s="5" t="s">
        <v>919</v>
      </c>
      <c r="F26" s="5" t="s">
        <v>919</v>
      </c>
      <c r="G26" s="5" t="s">
        <v>919</v>
      </c>
      <c r="H26" s="5" t="s">
        <v>919</v>
      </c>
      <c r="I26" s="5" t="s">
        <v>919</v>
      </c>
      <c r="J26" s="5" t="s">
        <v>919</v>
      </c>
    </row>
    <row r="27" spans="1:10" ht="12.75">
      <c r="A27" s="5">
        <v>16</v>
      </c>
      <c r="B27" s="156" t="s">
        <v>893</v>
      </c>
      <c r="C27" s="5" t="s">
        <v>919</v>
      </c>
      <c r="D27" s="5" t="s">
        <v>919</v>
      </c>
      <c r="E27" s="5" t="s">
        <v>919</v>
      </c>
      <c r="F27" s="5" t="s">
        <v>919</v>
      </c>
      <c r="G27" s="5" t="s">
        <v>919</v>
      </c>
      <c r="H27" s="5" t="s">
        <v>919</v>
      </c>
      <c r="I27" s="5" t="s">
        <v>919</v>
      </c>
      <c r="J27" s="5" t="s">
        <v>919</v>
      </c>
    </row>
    <row r="28" spans="1:10" ht="12.75">
      <c r="A28" s="5">
        <v>17</v>
      </c>
      <c r="B28" s="156" t="s">
        <v>894</v>
      </c>
      <c r="C28" s="5" t="s">
        <v>919</v>
      </c>
      <c r="D28" s="5" t="s">
        <v>919</v>
      </c>
      <c r="E28" s="5" t="s">
        <v>919</v>
      </c>
      <c r="F28" s="5" t="s">
        <v>919</v>
      </c>
      <c r="G28" s="5" t="s">
        <v>919</v>
      </c>
      <c r="H28" s="5" t="s">
        <v>919</v>
      </c>
      <c r="I28" s="5" t="s">
        <v>919</v>
      </c>
      <c r="J28" s="5" t="s">
        <v>919</v>
      </c>
    </row>
    <row r="29" spans="1:10" ht="12.75">
      <c r="A29" s="5">
        <v>18</v>
      </c>
      <c r="B29" s="156" t="s">
        <v>895</v>
      </c>
      <c r="C29" s="5" t="s">
        <v>919</v>
      </c>
      <c r="D29" s="5" t="s">
        <v>919</v>
      </c>
      <c r="E29" s="5" t="s">
        <v>919</v>
      </c>
      <c r="F29" s="5" t="s">
        <v>919</v>
      </c>
      <c r="G29" s="5" t="s">
        <v>919</v>
      </c>
      <c r="H29" s="5" t="s">
        <v>919</v>
      </c>
      <c r="I29" s="5" t="s">
        <v>919</v>
      </c>
      <c r="J29" s="5" t="s">
        <v>919</v>
      </c>
    </row>
    <row r="30" spans="1:10" ht="12.75">
      <c r="A30" s="5">
        <v>19</v>
      </c>
      <c r="B30" s="156" t="s">
        <v>896</v>
      </c>
      <c r="C30" s="5" t="s">
        <v>919</v>
      </c>
      <c r="D30" s="5" t="s">
        <v>919</v>
      </c>
      <c r="E30" s="5" t="s">
        <v>919</v>
      </c>
      <c r="F30" s="5" t="s">
        <v>919</v>
      </c>
      <c r="G30" s="5" t="s">
        <v>919</v>
      </c>
      <c r="H30" s="5" t="s">
        <v>919</v>
      </c>
      <c r="I30" s="5" t="s">
        <v>919</v>
      </c>
      <c r="J30" s="5" t="s">
        <v>919</v>
      </c>
    </row>
    <row r="31" spans="1:10" ht="12.75">
      <c r="A31" s="5">
        <v>20</v>
      </c>
      <c r="B31" s="156" t="s">
        <v>897</v>
      </c>
      <c r="C31" s="5" t="s">
        <v>919</v>
      </c>
      <c r="D31" s="5" t="s">
        <v>919</v>
      </c>
      <c r="E31" s="5" t="s">
        <v>919</v>
      </c>
      <c r="F31" s="5" t="s">
        <v>919</v>
      </c>
      <c r="G31" s="5" t="s">
        <v>919</v>
      </c>
      <c r="H31" s="5" t="s">
        <v>919</v>
      </c>
      <c r="I31" s="5" t="s">
        <v>919</v>
      </c>
      <c r="J31" s="5" t="s">
        <v>919</v>
      </c>
    </row>
    <row r="32" spans="1:10" ht="12.75">
      <c r="A32" s="5">
        <v>21</v>
      </c>
      <c r="B32" s="156" t="s">
        <v>898</v>
      </c>
      <c r="C32" s="5" t="s">
        <v>919</v>
      </c>
      <c r="D32" s="5" t="s">
        <v>919</v>
      </c>
      <c r="E32" s="5" t="s">
        <v>919</v>
      </c>
      <c r="F32" s="5" t="s">
        <v>919</v>
      </c>
      <c r="G32" s="5" t="s">
        <v>919</v>
      </c>
      <c r="H32" s="5" t="s">
        <v>919</v>
      </c>
      <c r="I32" s="5" t="s">
        <v>919</v>
      </c>
      <c r="J32" s="5" t="s">
        <v>919</v>
      </c>
    </row>
    <row r="33" spans="1:10" ht="12.75">
      <c r="A33" s="5">
        <v>22</v>
      </c>
      <c r="B33" s="156" t="s">
        <v>899</v>
      </c>
      <c r="C33" s="5" t="s">
        <v>919</v>
      </c>
      <c r="D33" s="5" t="s">
        <v>919</v>
      </c>
      <c r="E33" s="5" t="s">
        <v>919</v>
      </c>
      <c r="F33" s="5" t="s">
        <v>919</v>
      </c>
      <c r="G33" s="5" t="s">
        <v>919</v>
      </c>
      <c r="H33" s="5" t="s">
        <v>919</v>
      </c>
      <c r="I33" s="5" t="s">
        <v>919</v>
      </c>
      <c r="J33" s="5" t="s">
        <v>919</v>
      </c>
    </row>
    <row r="34" spans="1:10" ht="12.75">
      <c r="A34" s="5">
        <v>23</v>
      </c>
      <c r="B34" s="156" t="s">
        <v>900</v>
      </c>
      <c r="C34" s="5" t="s">
        <v>919</v>
      </c>
      <c r="D34" s="5" t="s">
        <v>919</v>
      </c>
      <c r="E34" s="5" t="s">
        <v>919</v>
      </c>
      <c r="F34" s="5" t="s">
        <v>919</v>
      </c>
      <c r="G34" s="5" t="s">
        <v>919</v>
      </c>
      <c r="H34" s="5" t="s">
        <v>919</v>
      </c>
      <c r="I34" s="5" t="s">
        <v>919</v>
      </c>
      <c r="J34" s="5" t="s">
        <v>919</v>
      </c>
    </row>
    <row r="35" spans="1:10" ht="12.75">
      <c r="A35" s="5">
        <v>24</v>
      </c>
      <c r="B35" s="156" t="s">
        <v>901</v>
      </c>
      <c r="C35" s="5" t="s">
        <v>919</v>
      </c>
      <c r="D35" s="5" t="s">
        <v>919</v>
      </c>
      <c r="E35" s="5" t="s">
        <v>919</v>
      </c>
      <c r="F35" s="5" t="s">
        <v>919</v>
      </c>
      <c r="G35" s="5" t="s">
        <v>919</v>
      </c>
      <c r="H35" s="5" t="s">
        <v>919</v>
      </c>
      <c r="I35" s="5" t="s">
        <v>919</v>
      </c>
      <c r="J35" s="5" t="s">
        <v>919</v>
      </c>
    </row>
    <row r="36" spans="1:10" ht="12.75">
      <c r="A36" s="5">
        <v>25</v>
      </c>
      <c r="B36" s="156" t="s">
        <v>902</v>
      </c>
      <c r="C36" s="5" t="s">
        <v>919</v>
      </c>
      <c r="D36" s="5" t="s">
        <v>919</v>
      </c>
      <c r="E36" s="5" t="s">
        <v>919</v>
      </c>
      <c r="F36" s="5" t="s">
        <v>919</v>
      </c>
      <c r="G36" s="5" t="s">
        <v>919</v>
      </c>
      <c r="H36" s="5" t="s">
        <v>919</v>
      </c>
      <c r="I36" s="5" t="s">
        <v>919</v>
      </c>
      <c r="J36" s="5" t="s">
        <v>919</v>
      </c>
    </row>
    <row r="37" spans="1:10" ht="12.75">
      <c r="A37" s="5">
        <v>26</v>
      </c>
      <c r="B37" s="156" t="s">
        <v>903</v>
      </c>
      <c r="C37" s="5" t="s">
        <v>919</v>
      </c>
      <c r="D37" s="5" t="s">
        <v>919</v>
      </c>
      <c r="E37" s="5" t="s">
        <v>919</v>
      </c>
      <c r="F37" s="5" t="s">
        <v>919</v>
      </c>
      <c r="G37" s="5" t="s">
        <v>919</v>
      </c>
      <c r="H37" s="5" t="s">
        <v>919</v>
      </c>
      <c r="I37" s="5" t="s">
        <v>919</v>
      </c>
      <c r="J37" s="5" t="s">
        <v>919</v>
      </c>
    </row>
    <row r="38" spans="1:10" ht="12.75">
      <c r="A38" s="5">
        <v>27</v>
      </c>
      <c r="B38" s="156" t="s">
        <v>904</v>
      </c>
      <c r="C38" s="5" t="s">
        <v>919</v>
      </c>
      <c r="D38" s="5" t="s">
        <v>919</v>
      </c>
      <c r="E38" s="5" t="s">
        <v>919</v>
      </c>
      <c r="F38" s="5" t="s">
        <v>919</v>
      </c>
      <c r="G38" s="5" t="s">
        <v>919</v>
      </c>
      <c r="H38" s="5" t="s">
        <v>919</v>
      </c>
      <c r="I38" s="5" t="s">
        <v>919</v>
      </c>
      <c r="J38" s="5" t="s">
        <v>919</v>
      </c>
    </row>
    <row r="39" spans="1:10" ht="12.75">
      <c r="A39" s="5">
        <v>28</v>
      </c>
      <c r="B39" s="156" t="s">
        <v>905</v>
      </c>
      <c r="C39" s="5" t="s">
        <v>919</v>
      </c>
      <c r="D39" s="5" t="s">
        <v>919</v>
      </c>
      <c r="E39" s="5" t="s">
        <v>919</v>
      </c>
      <c r="F39" s="5" t="s">
        <v>919</v>
      </c>
      <c r="G39" s="5" t="s">
        <v>919</v>
      </c>
      <c r="H39" s="5" t="s">
        <v>919</v>
      </c>
      <c r="I39" s="5" t="s">
        <v>919</v>
      </c>
      <c r="J39" s="5" t="s">
        <v>919</v>
      </c>
    </row>
    <row r="40" spans="1:10" ht="12.75">
      <c r="A40" s="5">
        <v>29</v>
      </c>
      <c r="B40" s="156" t="s">
        <v>906</v>
      </c>
      <c r="C40" s="5" t="s">
        <v>919</v>
      </c>
      <c r="D40" s="5" t="s">
        <v>919</v>
      </c>
      <c r="E40" s="5" t="s">
        <v>919</v>
      </c>
      <c r="F40" s="5" t="s">
        <v>919</v>
      </c>
      <c r="G40" s="5" t="s">
        <v>919</v>
      </c>
      <c r="H40" s="5" t="s">
        <v>919</v>
      </c>
      <c r="I40" s="5" t="s">
        <v>919</v>
      </c>
      <c r="J40" s="5" t="s">
        <v>919</v>
      </c>
    </row>
    <row r="41" spans="1:10" ht="12.75">
      <c r="A41" s="5">
        <v>30</v>
      </c>
      <c r="B41" s="156" t="s">
        <v>907</v>
      </c>
      <c r="C41" s="5" t="s">
        <v>919</v>
      </c>
      <c r="D41" s="5" t="s">
        <v>919</v>
      </c>
      <c r="E41" s="5" t="s">
        <v>919</v>
      </c>
      <c r="F41" s="5" t="s">
        <v>919</v>
      </c>
      <c r="G41" s="5" t="s">
        <v>919</v>
      </c>
      <c r="H41" s="5" t="s">
        <v>919</v>
      </c>
      <c r="I41" s="5" t="s">
        <v>919</v>
      </c>
      <c r="J41" s="5" t="s">
        <v>919</v>
      </c>
    </row>
    <row r="42" spans="1:10" ht="12.75">
      <c r="A42" s="5">
        <v>31</v>
      </c>
      <c r="B42" s="321" t="s">
        <v>908</v>
      </c>
      <c r="C42" s="5" t="s">
        <v>919</v>
      </c>
      <c r="D42" s="5" t="s">
        <v>919</v>
      </c>
      <c r="E42" s="5" t="s">
        <v>919</v>
      </c>
      <c r="F42" s="5" t="s">
        <v>919</v>
      </c>
      <c r="G42" s="5" t="s">
        <v>919</v>
      </c>
      <c r="H42" s="5" t="s">
        <v>919</v>
      </c>
      <c r="I42" s="5" t="s">
        <v>919</v>
      </c>
      <c r="J42" s="5" t="s">
        <v>919</v>
      </c>
    </row>
    <row r="43" spans="1:10" ht="12.75">
      <c r="A43" s="5">
        <v>32</v>
      </c>
      <c r="B43" s="321" t="s">
        <v>909</v>
      </c>
      <c r="C43" s="5" t="s">
        <v>919</v>
      </c>
      <c r="D43" s="5" t="s">
        <v>919</v>
      </c>
      <c r="E43" s="5" t="s">
        <v>919</v>
      </c>
      <c r="F43" s="5" t="s">
        <v>919</v>
      </c>
      <c r="G43" s="5" t="s">
        <v>919</v>
      </c>
      <c r="H43" s="5" t="s">
        <v>919</v>
      </c>
      <c r="I43" s="5" t="s">
        <v>919</v>
      </c>
      <c r="J43" s="5" t="s">
        <v>919</v>
      </c>
    </row>
    <row r="44" spans="1:10" ht="12.75">
      <c r="A44" s="5">
        <v>33</v>
      </c>
      <c r="B44" s="321" t="s">
        <v>910</v>
      </c>
      <c r="C44" s="5" t="s">
        <v>919</v>
      </c>
      <c r="D44" s="5" t="s">
        <v>919</v>
      </c>
      <c r="E44" s="5" t="s">
        <v>919</v>
      </c>
      <c r="F44" s="5" t="s">
        <v>919</v>
      </c>
      <c r="G44" s="5" t="s">
        <v>919</v>
      </c>
      <c r="H44" s="5" t="s">
        <v>919</v>
      </c>
      <c r="I44" s="5" t="s">
        <v>919</v>
      </c>
      <c r="J44" s="5" t="s">
        <v>919</v>
      </c>
    </row>
    <row r="45" spans="1:10" ht="12.75">
      <c r="A45" s="5">
        <v>34</v>
      </c>
      <c r="B45" s="321" t="s">
        <v>911</v>
      </c>
      <c r="C45" s="5" t="s">
        <v>919</v>
      </c>
      <c r="D45" s="5" t="s">
        <v>919</v>
      </c>
      <c r="E45" s="5" t="s">
        <v>919</v>
      </c>
      <c r="F45" s="5" t="s">
        <v>919</v>
      </c>
      <c r="G45" s="5" t="s">
        <v>919</v>
      </c>
      <c r="H45" s="5" t="s">
        <v>919</v>
      </c>
      <c r="I45" s="5" t="s">
        <v>919</v>
      </c>
      <c r="J45" s="5" t="s">
        <v>919</v>
      </c>
    </row>
    <row r="46" spans="1:10" ht="12.75">
      <c r="A46" s="5">
        <v>35</v>
      </c>
      <c r="B46" s="321" t="s">
        <v>912</v>
      </c>
      <c r="C46" s="5" t="s">
        <v>919</v>
      </c>
      <c r="D46" s="5" t="s">
        <v>919</v>
      </c>
      <c r="E46" s="5" t="s">
        <v>919</v>
      </c>
      <c r="F46" s="5" t="s">
        <v>919</v>
      </c>
      <c r="G46" s="5" t="s">
        <v>919</v>
      </c>
      <c r="H46" s="5" t="s">
        <v>919</v>
      </c>
      <c r="I46" s="5" t="s">
        <v>919</v>
      </c>
      <c r="J46" s="5" t="s">
        <v>919</v>
      </c>
    </row>
    <row r="47" spans="1:10" ht="12.75">
      <c r="A47" s="5">
        <v>36</v>
      </c>
      <c r="B47" s="321" t="s">
        <v>913</v>
      </c>
      <c r="C47" s="5" t="s">
        <v>919</v>
      </c>
      <c r="D47" s="5" t="s">
        <v>919</v>
      </c>
      <c r="E47" s="5" t="s">
        <v>919</v>
      </c>
      <c r="F47" s="5" t="s">
        <v>919</v>
      </c>
      <c r="G47" s="5" t="s">
        <v>919</v>
      </c>
      <c r="H47" s="5" t="s">
        <v>919</v>
      </c>
      <c r="I47" s="5" t="s">
        <v>919</v>
      </c>
      <c r="J47" s="5" t="s">
        <v>919</v>
      </c>
    </row>
    <row r="48" spans="1:10" ht="12.75">
      <c r="A48" s="5">
        <v>37</v>
      </c>
      <c r="B48" s="321" t="s">
        <v>914</v>
      </c>
      <c r="C48" s="5" t="s">
        <v>919</v>
      </c>
      <c r="D48" s="5" t="s">
        <v>919</v>
      </c>
      <c r="E48" s="5" t="s">
        <v>919</v>
      </c>
      <c r="F48" s="5" t="s">
        <v>919</v>
      </c>
      <c r="G48" s="5" t="s">
        <v>919</v>
      </c>
      <c r="H48" s="5" t="s">
        <v>919</v>
      </c>
      <c r="I48" s="5" t="s">
        <v>919</v>
      </c>
      <c r="J48" s="5" t="s">
        <v>919</v>
      </c>
    </row>
    <row r="49" spans="1:10" ht="12.75">
      <c r="A49" s="5">
        <v>38</v>
      </c>
      <c r="B49" s="321" t="s">
        <v>915</v>
      </c>
      <c r="C49" s="5" t="s">
        <v>919</v>
      </c>
      <c r="D49" s="5" t="s">
        <v>919</v>
      </c>
      <c r="E49" s="5" t="s">
        <v>919</v>
      </c>
      <c r="F49" s="5" t="s">
        <v>919</v>
      </c>
      <c r="G49" s="5" t="s">
        <v>919</v>
      </c>
      <c r="H49" s="5" t="s">
        <v>919</v>
      </c>
      <c r="I49" s="5" t="s">
        <v>919</v>
      </c>
      <c r="J49" s="5" t="s">
        <v>919</v>
      </c>
    </row>
    <row r="50" spans="1:10" ht="12.75">
      <c r="A50" s="3" t="s">
        <v>14</v>
      </c>
      <c r="B50" s="30"/>
      <c r="C50" s="5" t="s">
        <v>919</v>
      </c>
      <c r="D50" s="5" t="s">
        <v>919</v>
      </c>
      <c r="E50" s="5" t="s">
        <v>919</v>
      </c>
      <c r="F50" s="5" t="s">
        <v>919</v>
      </c>
      <c r="G50" s="5" t="s">
        <v>919</v>
      </c>
      <c r="H50" s="5" t="s">
        <v>919</v>
      </c>
      <c r="I50" s="5" t="s">
        <v>919</v>
      </c>
      <c r="J50" s="5" t="s">
        <v>919</v>
      </c>
    </row>
    <row r="51" spans="1:10" ht="12.75">
      <c r="A51" s="12"/>
      <c r="B51" s="31"/>
      <c r="C51" s="31"/>
      <c r="D51" s="22"/>
      <c r="E51" s="22"/>
      <c r="F51" s="22"/>
      <c r="G51" s="22"/>
      <c r="H51" s="22"/>
      <c r="I51" s="22"/>
      <c r="J51" s="22"/>
    </row>
    <row r="52" spans="1:10" ht="12.75">
      <c r="A52" s="645" t="s">
        <v>860</v>
      </c>
      <c r="B52" s="645"/>
      <c r="C52" s="645"/>
      <c r="D52" s="645"/>
      <c r="E52" s="645"/>
      <c r="F52" s="645"/>
      <c r="G52" s="645"/>
      <c r="H52" s="645"/>
      <c r="I52" s="22"/>
      <c r="J52" s="22"/>
    </row>
    <row r="53" spans="1:10" ht="12.75">
      <c r="A53" s="12"/>
      <c r="B53" s="31"/>
      <c r="C53" s="31"/>
      <c r="D53" s="22"/>
      <c r="E53" s="22"/>
      <c r="F53" s="22"/>
      <c r="G53" s="22"/>
      <c r="H53" s="22"/>
      <c r="I53" s="22"/>
      <c r="J53" s="22"/>
    </row>
    <row r="55" spans="8:12" ht="12.75" customHeight="1">
      <c r="H55" s="594" t="s">
        <v>1086</v>
      </c>
      <c r="I55" s="594"/>
      <c r="J55" s="594"/>
      <c r="K55" s="594"/>
      <c r="L55" s="594"/>
    </row>
    <row r="56" spans="8:12" ht="12.75" customHeight="1">
      <c r="H56" s="594"/>
      <c r="I56" s="594"/>
      <c r="J56" s="594"/>
      <c r="K56" s="594"/>
      <c r="L56" s="594"/>
    </row>
    <row r="57" spans="8:12" ht="12.75" customHeight="1">
      <c r="H57" s="594"/>
      <c r="I57" s="594"/>
      <c r="J57" s="594"/>
      <c r="K57" s="594"/>
      <c r="L57" s="594"/>
    </row>
    <row r="58" spans="8:12" ht="12.75" customHeight="1">
      <c r="H58" s="594"/>
      <c r="I58" s="594"/>
      <c r="J58" s="594"/>
      <c r="K58" s="594"/>
      <c r="L58" s="594"/>
    </row>
  </sheetData>
  <sheetProtection/>
  <mergeCells count="12">
    <mergeCell ref="A9:A10"/>
    <mergeCell ref="B9:B10"/>
    <mergeCell ref="C9:F9"/>
    <mergeCell ref="G9:J9"/>
    <mergeCell ref="A52:H52"/>
    <mergeCell ref="H55:L58"/>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sheetPr>
    <pageSetUpPr fitToPage="1"/>
  </sheetPr>
  <dimension ref="A1:M58"/>
  <sheetViews>
    <sheetView zoomScaleSheetLayoutView="90" zoomScalePageLayoutView="0" workbookViewId="0" topLeftCell="A34">
      <selection activeCell="C55" sqref="C55"/>
    </sheetView>
  </sheetViews>
  <sheetFormatPr defaultColWidth="9.140625" defaultRowHeight="12.75"/>
  <cols>
    <col min="1" max="1" width="6.7109375" style="16" customWidth="1"/>
    <col min="2" max="2" width="14.28125" style="16" customWidth="1"/>
    <col min="3" max="3" width="12.00390625" style="16" customWidth="1"/>
    <col min="4" max="4" width="10.421875" style="16" customWidth="1"/>
    <col min="5" max="5" width="10.140625" style="16" customWidth="1"/>
    <col min="6" max="6" width="12.00390625" style="16" customWidth="1"/>
    <col min="7" max="7" width="11.00390625" style="16" customWidth="1"/>
    <col min="8" max="8" width="12.421875" style="16" customWidth="1"/>
    <col min="9" max="9" width="12.140625" style="16" customWidth="1"/>
    <col min="10" max="10" width="11.7109375" style="16" customWidth="1"/>
    <col min="11" max="11" width="12.00390625" style="16" customWidth="1"/>
    <col min="12" max="12" width="14.140625" style="16" customWidth="1"/>
    <col min="13" max="16384" width="9.140625" style="16" customWidth="1"/>
  </cols>
  <sheetData>
    <row r="1" spans="4:12" ht="12.75">
      <c r="D1" s="35"/>
      <c r="E1" s="35"/>
      <c r="F1" s="35"/>
      <c r="G1" s="35"/>
      <c r="H1" s="35"/>
      <c r="I1" s="35"/>
      <c r="J1" s="35"/>
      <c r="K1" s="35"/>
      <c r="L1" s="135" t="s">
        <v>57</v>
      </c>
    </row>
    <row r="2" spans="1:12" ht="15">
      <c r="A2" s="637" t="s">
        <v>0</v>
      </c>
      <c r="B2" s="637"/>
      <c r="C2" s="637"/>
      <c r="D2" s="637"/>
      <c r="E2" s="637"/>
      <c r="F2" s="637"/>
      <c r="G2" s="637"/>
      <c r="H2" s="637"/>
      <c r="I2" s="637"/>
      <c r="J2" s="637"/>
      <c r="K2" s="637"/>
      <c r="L2" s="637"/>
    </row>
    <row r="3" spans="1:12" ht="20.25">
      <c r="A3" s="573" t="s">
        <v>693</v>
      </c>
      <c r="B3" s="573"/>
      <c r="C3" s="573"/>
      <c r="D3" s="573"/>
      <c r="E3" s="573"/>
      <c r="F3" s="573"/>
      <c r="G3" s="573"/>
      <c r="H3" s="573"/>
      <c r="I3" s="573"/>
      <c r="J3" s="573"/>
      <c r="K3" s="573"/>
      <c r="L3" s="573"/>
    </row>
    <row r="4" ht="10.5" customHeight="1"/>
    <row r="5" spans="1:12" ht="19.5" customHeight="1">
      <c r="A5" s="638" t="s">
        <v>746</v>
      </c>
      <c r="B5" s="638"/>
      <c r="C5" s="638"/>
      <c r="D5" s="638"/>
      <c r="E5" s="638"/>
      <c r="F5" s="638"/>
      <c r="G5" s="638"/>
      <c r="H5" s="638"/>
      <c r="I5" s="638"/>
      <c r="J5" s="638"/>
      <c r="K5" s="638"/>
      <c r="L5" s="638"/>
    </row>
    <row r="6" spans="1:12" ht="12.75">
      <c r="A6" s="23"/>
      <c r="B6" s="23"/>
      <c r="C6" s="23"/>
      <c r="D6" s="23"/>
      <c r="E6" s="23"/>
      <c r="F6" s="23"/>
      <c r="G6" s="23"/>
      <c r="H6" s="23"/>
      <c r="I6" s="23"/>
      <c r="J6" s="23"/>
      <c r="K6" s="23"/>
      <c r="L6" s="23"/>
    </row>
    <row r="7" spans="1:12" ht="12.75">
      <c r="A7" s="566" t="s">
        <v>876</v>
      </c>
      <c r="B7" s="566"/>
      <c r="F7" s="647" t="s">
        <v>15</v>
      </c>
      <c r="G7" s="647"/>
      <c r="H7" s="647"/>
      <c r="I7" s="647"/>
      <c r="J7" s="647"/>
      <c r="K7" s="647"/>
      <c r="L7" s="647"/>
    </row>
    <row r="8" spans="1:12" ht="12.75">
      <c r="A8" s="15"/>
      <c r="F8" s="17"/>
      <c r="G8" s="98"/>
      <c r="H8" s="98"/>
      <c r="I8" s="648" t="s">
        <v>773</v>
      </c>
      <c r="J8" s="648"/>
      <c r="K8" s="648"/>
      <c r="L8" s="648"/>
    </row>
    <row r="9" spans="1:12" s="15" customFormat="1" ht="12.75">
      <c r="A9" s="550" t="s">
        <v>2</v>
      </c>
      <c r="B9" s="550" t="s">
        <v>3</v>
      </c>
      <c r="C9" s="547" t="s">
        <v>16</v>
      </c>
      <c r="D9" s="548"/>
      <c r="E9" s="548"/>
      <c r="F9" s="548"/>
      <c r="G9" s="548"/>
      <c r="H9" s="550" t="s">
        <v>36</v>
      </c>
      <c r="I9" s="550"/>
      <c r="J9" s="550"/>
      <c r="K9" s="550"/>
      <c r="L9" s="550"/>
    </row>
    <row r="10" spans="1:12" s="15" customFormat="1" ht="77.25" customHeight="1">
      <c r="A10" s="550"/>
      <c r="B10" s="550"/>
      <c r="C10" s="5" t="s">
        <v>747</v>
      </c>
      <c r="D10" s="5" t="s">
        <v>779</v>
      </c>
      <c r="E10" s="5" t="s">
        <v>64</v>
      </c>
      <c r="F10" s="5" t="s">
        <v>65</v>
      </c>
      <c r="G10" s="5" t="s">
        <v>653</v>
      </c>
      <c r="H10" s="5" t="s">
        <v>747</v>
      </c>
      <c r="I10" s="5" t="s">
        <v>779</v>
      </c>
      <c r="J10" s="5" t="s">
        <v>64</v>
      </c>
      <c r="K10" s="5" t="s">
        <v>65</v>
      </c>
      <c r="L10" s="5" t="s">
        <v>654</v>
      </c>
    </row>
    <row r="11" spans="1:12" s="15" customFormat="1" ht="12.75">
      <c r="A11" s="5">
        <v>1</v>
      </c>
      <c r="B11" s="5">
        <v>2</v>
      </c>
      <c r="C11" s="5">
        <v>3</v>
      </c>
      <c r="D11" s="5">
        <v>4</v>
      </c>
      <c r="E11" s="5">
        <v>5</v>
      </c>
      <c r="F11" s="5">
        <v>6</v>
      </c>
      <c r="G11" s="5">
        <v>7</v>
      </c>
      <c r="H11" s="5">
        <v>8</v>
      </c>
      <c r="I11" s="5">
        <v>9</v>
      </c>
      <c r="J11" s="5">
        <v>10</v>
      </c>
      <c r="K11" s="5">
        <v>11</v>
      </c>
      <c r="L11" s="5">
        <v>12</v>
      </c>
    </row>
    <row r="12" spans="1:12" s="15" customFormat="1" ht="12.75">
      <c r="A12" s="5">
        <v>1</v>
      </c>
      <c r="B12" s="156" t="s">
        <v>878</v>
      </c>
      <c r="C12" s="370">
        <v>5780.37541966691</v>
      </c>
      <c r="D12" s="369">
        <v>694.9184644841997</v>
      </c>
      <c r="E12" s="370">
        <v>5951.801354073501</v>
      </c>
      <c r="F12" s="369">
        <v>5632.144</v>
      </c>
      <c r="G12" s="369">
        <f>D12+E12-F12</f>
        <v>1014.5758185577006</v>
      </c>
      <c r="H12" s="509"/>
      <c r="I12" s="509"/>
      <c r="J12" s="509"/>
      <c r="K12" s="509"/>
      <c r="L12" s="510"/>
    </row>
    <row r="13" spans="1:12" s="15" customFormat="1" ht="12.75">
      <c r="A13" s="5">
        <v>2</v>
      </c>
      <c r="B13" s="156" t="s">
        <v>879</v>
      </c>
      <c r="C13" s="370">
        <v>4969.47104975588</v>
      </c>
      <c r="D13" s="369">
        <v>525.0330977506644</v>
      </c>
      <c r="E13" s="370">
        <v>4496.776041841466</v>
      </c>
      <c r="F13" s="369">
        <v>4255.2647</v>
      </c>
      <c r="G13" s="369">
        <f aca="true" t="shared" si="0" ref="G13:G50">D13+E13-F13</f>
        <v>766.5444395921313</v>
      </c>
      <c r="H13" s="509"/>
      <c r="I13" s="509"/>
      <c r="J13" s="509"/>
      <c r="K13" s="509"/>
      <c r="L13" s="510"/>
    </row>
    <row r="14" spans="1:12" s="15" customFormat="1" ht="12.75">
      <c r="A14" s="5">
        <v>3</v>
      </c>
      <c r="B14" s="156" t="s">
        <v>880</v>
      </c>
      <c r="C14" s="370">
        <v>3559.25014628755</v>
      </c>
      <c r="D14" s="369">
        <v>377.7124842688406</v>
      </c>
      <c r="E14" s="370">
        <v>3235.012149217206</v>
      </c>
      <c r="F14" s="369">
        <v>3061.2672</v>
      </c>
      <c r="G14" s="369">
        <f t="shared" si="0"/>
        <v>551.4574334860467</v>
      </c>
      <c r="H14" s="509"/>
      <c r="I14" s="509"/>
      <c r="J14" s="509"/>
      <c r="K14" s="509"/>
      <c r="L14" s="510"/>
    </row>
    <row r="15" spans="1:12" s="15" customFormat="1" ht="12.75">
      <c r="A15" s="5">
        <v>4</v>
      </c>
      <c r="B15" s="156" t="s">
        <v>881</v>
      </c>
      <c r="C15" s="370">
        <v>2888.43065104428</v>
      </c>
      <c r="D15" s="369">
        <v>291.04190786268947</v>
      </c>
      <c r="E15" s="370">
        <v>2492.7005250825014</v>
      </c>
      <c r="F15" s="369">
        <v>2358.8234</v>
      </c>
      <c r="G15" s="369">
        <f t="shared" si="0"/>
        <v>424.9190329451908</v>
      </c>
      <c r="H15" s="509"/>
      <c r="I15" s="509"/>
      <c r="J15" s="509"/>
      <c r="K15" s="509"/>
      <c r="L15" s="510"/>
    </row>
    <row r="16" spans="1:12" s="15" customFormat="1" ht="12.75">
      <c r="A16" s="5">
        <v>5</v>
      </c>
      <c r="B16" s="156" t="s">
        <v>882</v>
      </c>
      <c r="C16" s="370">
        <v>4028.0659207968</v>
      </c>
      <c r="D16" s="369">
        <v>475.4017155767602</v>
      </c>
      <c r="E16" s="370">
        <v>4071.6957731131934</v>
      </c>
      <c r="F16" s="369">
        <v>3853.0145</v>
      </c>
      <c r="G16" s="369">
        <f t="shared" si="0"/>
        <v>694.0829886899537</v>
      </c>
      <c r="H16" s="509"/>
      <c r="I16" s="509"/>
      <c r="J16" s="509"/>
      <c r="K16" s="509"/>
      <c r="L16" s="510"/>
    </row>
    <row r="17" spans="1:12" s="15" customFormat="1" ht="12.75">
      <c r="A17" s="5">
        <v>6</v>
      </c>
      <c r="B17" s="156" t="s">
        <v>883</v>
      </c>
      <c r="C17" s="370">
        <v>2887.35148229333</v>
      </c>
      <c r="D17" s="369">
        <v>324.6524235593439</v>
      </c>
      <c r="E17" s="370">
        <v>2780.5661137209295</v>
      </c>
      <c r="F17" s="369">
        <v>2631.2284</v>
      </c>
      <c r="G17" s="369">
        <f t="shared" si="0"/>
        <v>473.9901372802733</v>
      </c>
      <c r="H17" s="509"/>
      <c r="I17" s="509"/>
      <c r="J17" s="509"/>
      <c r="K17" s="509"/>
      <c r="L17" s="510"/>
    </row>
    <row r="18" spans="1:12" s="15" customFormat="1" ht="12.75">
      <c r="A18" s="5">
        <v>7</v>
      </c>
      <c r="B18" s="156" t="s">
        <v>884</v>
      </c>
      <c r="C18" s="370">
        <v>5897.31200227359</v>
      </c>
      <c r="D18" s="369">
        <v>708.0667580601016</v>
      </c>
      <c r="E18" s="370">
        <v>6064.413171874161</v>
      </c>
      <c r="F18" s="369">
        <v>5738.7077</v>
      </c>
      <c r="G18" s="369">
        <f t="shared" si="0"/>
        <v>1033.7722299342631</v>
      </c>
      <c r="H18" s="509"/>
      <c r="I18" s="509"/>
      <c r="J18" s="509"/>
      <c r="K18" s="509"/>
      <c r="L18" s="510"/>
    </row>
    <row r="19" spans="1:12" s="15" customFormat="1" ht="12.75">
      <c r="A19" s="5">
        <v>8</v>
      </c>
      <c r="B19" s="156" t="s">
        <v>885</v>
      </c>
      <c r="C19" s="370">
        <v>1809.81679649699</v>
      </c>
      <c r="D19" s="369">
        <v>169.76308049757418</v>
      </c>
      <c r="E19" s="370">
        <v>1453.9779614679155</v>
      </c>
      <c r="F19" s="369">
        <v>1375.8882</v>
      </c>
      <c r="G19" s="369">
        <f t="shared" si="0"/>
        <v>247.8528419654897</v>
      </c>
      <c r="H19" s="509"/>
      <c r="I19" s="509"/>
      <c r="J19" s="509"/>
      <c r="K19" s="509"/>
      <c r="L19" s="510"/>
    </row>
    <row r="20" spans="1:12" s="15" customFormat="1" ht="12.75">
      <c r="A20" s="5">
        <v>9</v>
      </c>
      <c r="B20" s="156" t="s">
        <v>886</v>
      </c>
      <c r="C20" s="370">
        <v>1178.72413719093</v>
      </c>
      <c r="D20" s="369">
        <v>121.29122749296721</v>
      </c>
      <c r="E20" s="370">
        <v>1038.8287675816866</v>
      </c>
      <c r="F20" s="369">
        <v>983.0357</v>
      </c>
      <c r="G20" s="369">
        <f t="shared" si="0"/>
        <v>177.08429507465382</v>
      </c>
      <c r="H20" s="509"/>
      <c r="I20" s="509"/>
      <c r="J20" s="509"/>
      <c r="K20" s="509"/>
      <c r="L20" s="510"/>
    </row>
    <row r="21" spans="1:12" s="15" customFormat="1" ht="12.75">
      <c r="A21" s="5">
        <v>10</v>
      </c>
      <c r="B21" s="156" t="s">
        <v>887</v>
      </c>
      <c r="C21" s="370">
        <v>3811.9594108206024</v>
      </c>
      <c r="D21" s="369">
        <v>428.6148980552246</v>
      </c>
      <c r="E21" s="370">
        <v>3670.978483086722</v>
      </c>
      <c r="F21" s="369">
        <v>3473.8188</v>
      </c>
      <c r="G21" s="369">
        <f t="shared" si="0"/>
        <v>625.7745811419463</v>
      </c>
      <c r="H21" s="509"/>
      <c r="I21" s="509"/>
      <c r="J21" s="509"/>
      <c r="K21" s="509"/>
      <c r="L21" s="510"/>
    </row>
    <row r="22" spans="1:12" s="15" customFormat="1" ht="12.75">
      <c r="A22" s="5">
        <v>11</v>
      </c>
      <c r="B22" s="156" t="s">
        <v>888</v>
      </c>
      <c r="C22" s="370">
        <v>4368.55270935526</v>
      </c>
      <c r="D22" s="369">
        <v>479.9540307722755</v>
      </c>
      <c r="E22" s="370">
        <v>4110.685204434389</v>
      </c>
      <c r="F22" s="369">
        <v>3889.9099</v>
      </c>
      <c r="G22" s="369">
        <f t="shared" si="0"/>
        <v>700.729335206664</v>
      </c>
      <c r="H22" s="509"/>
      <c r="I22" s="509"/>
      <c r="J22" s="509"/>
      <c r="K22" s="509"/>
      <c r="L22" s="510"/>
    </row>
    <row r="23" spans="1:12" s="15" customFormat="1" ht="12.75">
      <c r="A23" s="5">
        <v>12</v>
      </c>
      <c r="B23" s="156" t="s">
        <v>889</v>
      </c>
      <c r="C23" s="370">
        <v>7384.509467717144</v>
      </c>
      <c r="D23" s="369">
        <v>830.310722540477</v>
      </c>
      <c r="E23" s="370">
        <v>7111.401891423651</v>
      </c>
      <c r="F23" s="369">
        <v>6729.4651</v>
      </c>
      <c r="G23" s="369">
        <f t="shared" si="0"/>
        <v>1212.2475139641274</v>
      </c>
      <c r="H23" s="509"/>
      <c r="I23" s="509"/>
      <c r="J23" s="509"/>
      <c r="K23" s="509"/>
      <c r="L23" s="510"/>
    </row>
    <row r="24" spans="1:12" s="15" customFormat="1" ht="12.75">
      <c r="A24" s="5">
        <v>13</v>
      </c>
      <c r="B24" s="156" t="s">
        <v>890</v>
      </c>
      <c r="C24" s="370">
        <v>4538.80382906612</v>
      </c>
      <c r="D24" s="369">
        <v>476.60908086116405</v>
      </c>
      <c r="E24" s="370">
        <v>4082.0365522143934</v>
      </c>
      <c r="F24" s="369">
        <v>3862.7999</v>
      </c>
      <c r="G24" s="369">
        <f t="shared" si="0"/>
        <v>695.8457330755573</v>
      </c>
      <c r="H24" s="509"/>
      <c r="I24" s="509"/>
      <c r="J24" s="509"/>
      <c r="K24" s="509"/>
      <c r="L24" s="510"/>
    </row>
    <row r="25" spans="1:12" s="15" customFormat="1" ht="12.75">
      <c r="A25" s="5">
        <v>14</v>
      </c>
      <c r="B25" s="156" t="s">
        <v>891</v>
      </c>
      <c r="C25" s="370">
        <v>4651.04487330815</v>
      </c>
      <c r="D25" s="369">
        <v>477.98545803742485</v>
      </c>
      <c r="E25" s="370">
        <v>4093.8248755358427</v>
      </c>
      <c r="F25" s="369">
        <v>3873.9551</v>
      </c>
      <c r="G25" s="369">
        <f t="shared" si="0"/>
        <v>697.8552335732675</v>
      </c>
      <c r="H25" s="509"/>
      <c r="I25" s="509"/>
      <c r="J25" s="509"/>
      <c r="K25" s="509"/>
      <c r="L25" s="510"/>
    </row>
    <row r="26" spans="1:12" s="15" customFormat="1" ht="12.75">
      <c r="A26" s="5">
        <v>15</v>
      </c>
      <c r="B26" s="156" t="s">
        <v>892</v>
      </c>
      <c r="C26" s="370">
        <v>7351.72729769919</v>
      </c>
      <c r="D26" s="369">
        <v>871.6005202007126</v>
      </c>
      <c r="E26" s="370">
        <v>7465.038592969663</v>
      </c>
      <c r="F26" s="369">
        <v>7064.1088</v>
      </c>
      <c r="G26" s="369">
        <f t="shared" si="0"/>
        <v>1272.530313170375</v>
      </c>
      <c r="H26" s="509"/>
      <c r="I26" s="509"/>
      <c r="J26" s="509"/>
      <c r="K26" s="509"/>
      <c r="L26" s="510"/>
    </row>
    <row r="27" spans="1:12" s="15" customFormat="1" ht="12.75">
      <c r="A27" s="5">
        <v>16</v>
      </c>
      <c r="B27" s="156" t="s">
        <v>893</v>
      </c>
      <c r="C27" s="370">
        <v>6974.95949779264</v>
      </c>
      <c r="D27" s="369">
        <v>750.5292623389342</v>
      </c>
      <c r="E27" s="370">
        <v>6428.093809791436</v>
      </c>
      <c r="F27" s="369">
        <v>6082.8559</v>
      </c>
      <c r="G27" s="369">
        <f t="shared" si="0"/>
        <v>1095.7671721303705</v>
      </c>
      <c r="H27" s="509"/>
      <c r="I27" s="509"/>
      <c r="J27" s="509"/>
      <c r="K27" s="509"/>
      <c r="L27" s="510"/>
    </row>
    <row r="28" spans="1:12" s="15" customFormat="1" ht="12.75">
      <c r="A28" s="5">
        <v>17</v>
      </c>
      <c r="B28" s="156" t="s">
        <v>894</v>
      </c>
      <c r="C28" s="370">
        <v>1409.3596231352353</v>
      </c>
      <c r="D28" s="369">
        <v>158.4677238373899</v>
      </c>
      <c r="E28" s="370">
        <v>1357.236080944238</v>
      </c>
      <c r="F28" s="369">
        <v>1284.3421</v>
      </c>
      <c r="G28" s="369">
        <f t="shared" si="0"/>
        <v>231.36170478162785</v>
      </c>
      <c r="H28" s="509"/>
      <c r="I28" s="509"/>
      <c r="J28" s="509"/>
      <c r="K28" s="509"/>
      <c r="L28" s="510"/>
    </row>
    <row r="29" spans="1:12" s="15" customFormat="1" ht="12.75">
      <c r="A29" s="5">
        <v>18</v>
      </c>
      <c r="B29" s="156" t="s">
        <v>895</v>
      </c>
      <c r="C29" s="370">
        <v>5237.86320947116</v>
      </c>
      <c r="D29" s="369">
        <v>543.967031875143</v>
      </c>
      <c r="E29" s="370">
        <v>4658.940411504107</v>
      </c>
      <c r="F29" s="369">
        <v>4408.7196</v>
      </c>
      <c r="G29" s="369">
        <f t="shared" si="0"/>
        <v>794.1878433792499</v>
      </c>
      <c r="H29" s="509"/>
      <c r="I29" s="509"/>
      <c r="J29" s="509"/>
      <c r="K29" s="509"/>
      <c r="L29" s="510"/>
    </row>
    <row r="30" spans="1:12" s="15" customFormat="1" ht="13.5" customHeight="1">
      <c r="A30" s="5">
        <v>19</v>
      </c>
      <c r="B30" s="156" t="s">
        <v>896</v>
      </c>
      <c r="C30" s="370">
        <v>10446.431790852863</v>
      </c>
      <c r="D30" s="369">
        <v>1174.5918081833365</v>
      </c>
      <c r="E30" s="370">
        <v>10060.082544530196</v>
      </c>
      <c r="F30" s="369">
        <v>9519.779</v>
      </c>
      <c r="G30" s="369">
        <f t="shared" si="0"/>
        <v>1714.8953527135327</v>
      </c>
      <c r="H30" s="509"/>
      <c r="I30" s="509"/>
      <c r="J30" s="509"/>
      <c r="K30" s="509"/>
      <c r="L30" s="510"/>
    </row>
    <row r="31" spans="1:12" s="15" customFormat="1" ht="12" customHeight="1">
      <c r="A31" s="5">
        <v>20</v>
      </c>
      <c r="B31" s="156" t="s">
        <v>897</v>
      </c>
      <c r="C31" s="370">
        <v>7901.30692767328</v>
      </c>
      <c r="D31" s="369">
        <v>910.9070870645177</v>
      </c>
      <c r="E31" s="370">
        <v>7801.689423017214</v>
      </c>
      <c r="F31" s="369">
        <v>7382.6789</v>
      </c>
      <c r="G31" s="369">
        <f t="shared" si="0"/>
        <v>1329.9176100817322</v>
      </c>
      <c r="H31" s="509"/>
      <c r="I31" s="509"/>
      <c r="J31" s="509"/>
      <c r="K31" s="509"/>
      <c r="L31" s="510"/>
    </row>
    <row r="32" spans="1:12" s="15" customFormat="1" ht="12.75">
      <c r="A32" s="5">
        <v>21</v>
      </c>
      <c r="B32" s="156" t="s">
        <v>898</v>
      </c>
      <c r="C32" s="370">
        <v>7013.19851566058</v>
      </c>
      <c r="D32" s="369">
        <v>822.2925531026845</v>
      </c>
      <c r="E32" s="370">
        <v>7042.728292784327</v>
      </c>
      <c r="F32" s="369">
        <v>6664.4798</v>
      </c>
      <c r="G32" s="369">
        <f t="shared" si="0"/>
        <v>1200.541045887011</v>
      </c>
      <c r="H32" s="509"/>
      <c r="I32" s="509"/>
      <c r="J32" s="509"/>
      <c r="K32" s="509"/>
      <c r="L32" s="510"/>
    </row>
    <row r="33" spans="1:12" s="15" customFormat="1" ht="12.75">
      <c r="A33" s="5">
        <v>22</v>
      </c>
      <c r="B33" s="156" t="s">
        <v>899</v>
      </c>
      <c r="C33" s="370">
        <v>8508.34965091219</v>
      </c>
      <c r="D33" s="369">
        <v>1024.1384905608586</v>
      </c>
      <c r="E33" s="370">
        <v>8771.487831170589</v>
      </c>
      <c r="F33" s="369">
        <v>8300.3917</v>
      </c>
      <c r="G33" s="369">
        <f t="shared" si="0"/>
        <v>1495.234621731448</v>
      </c>
      <c r="H33" s="509"/>
      <c r="I33" s="509"/>
      <c r="J33" s="509"/>
      <c r="K33" s="509"/>
      <c r="L33" s="510"/>
    </row>
    <row r="34" spans="1:12" s="15" customFormat="1" ht="12.75">
      <c r="A34" s="5">
        <v>23</v>
      </c>
      <c r="B34" s="156" t="s">
        <v>900</v>
      </c>
      <c r="C34" s="370">
        <v>6788.657830833363</v>
      </c>
      <c r="D34" s="369">
        <v>763.3134486781084</v>
      </c>
      <c r="E34" s="370">
        <v>6537.587140956125</v>
      </c>
      <c r="F34" s="369">
        <v>6186.4686</v>
      </c>
      <c r="G34" s="369">
        <f t="shared" si="0"/>
        <v>1114.431989634233</v>
      </c>
      <c r="H34" s="509"/>
      <c r="I34" s="509"/>
      <c r="J34" s="509"/>
      <c r="K34" s="509"/>
      <c r="L34" s="510"/>
    </row>
    <row r="35" spans="1:12" s="15" customFormat="1" ht="12.75">
      <c r="A35" s="5">
        <v>24</v>
      </c>
      <c r="B35" s="156" t="s">
        <v>901</v>
      </c>
      <c r="C35" s="370">
        <v>6826.70354389124</v>
      </c>
      <c r="D35" s="369">
        <v>745.1033858977285</v>
      </c>
      <c r="E35" s="370">
        <v>6381.622546758048</v>
      </c>
      <c r="F35" s="369">
        <v>6038.8805</v>
      </c>
      <c r="G35" s="369">
        <f t="shared" si="0"/>
        <v>1087.8454326557758</v>
      </c>
      <c r="H35" s="509"/>
      <c r="I35" s="509"/>
      <c r="J35" s="509"/>
      <c r="K35" s="509"/>
      <c r="L35" s="510"/>
    </row>
    <row r="36" spans="1:12" s="15" customFormat="1" ht="12.75">
      <c r="A36" s="5">
        <v>25</v>
      </c>
      <c r="B36" s="156" t="s">
        <v>902</v>
      </c>
      <c r="C36" s="370">
        <v>3584.10366104695</v>
      </c>
      <c r="D36" s="369">
        <v>425.4828108363541</v>
      </c>
      <c r="E36" s="370">
        <v>3644.1529461308337</v>
      </c>
      <c r="F36" s="369">
        <v>3448.434</v>
      </c>
      <c r="G36" s="369">
        <f t="shared" si="0"/>
        <v>621.2017569671875</v>
      </c>
      <c r="H36" s="509"/>
      <c r="I36" s="509"/>
      <c r="J36" s="509"/>
      <c r="K36" s="509"/>
      <c r="L36" s="510"/>
    </row>
    <row r="37" spans="1:12" s="15" customFormat="1" ht="12.75">
      <c r="A37" s="5">
        <v>26</v>
      </c>
      <c r="B37" s="156" t="s">
        <v>903</v>
      </c>
      <c r="C37" s="370">
        <v>5104.92385554987</v>
      </c>
      <c r="D37" s="369">
        <v>618.9710127685628</v>
      </c>
      <c r="E37" s="370">
        <v>5301.330587988629</v>
      </c>
      <c r="F37" s="369">
        <v>5016.6085</v>
      </c>
      <c r="G37" s="369">
        <f t="shared" si="0"/>
        <v>903.693100757192</v>
      </c>
      <c r="H37" s="509"/>
      <c r="I37" s="509"/>
      <c r="J37" s="509"/>
      <c r="K37" s="509"/>
      <c r="L37" s="510"/>
    </row>
    <row r="38" spans="1:12" s="15" customFormat="1" ht="12.75">
      <c r="A38" s="5">
        <v>27</v>
      </c>
      <c r="B38" s="156" t="s">
        <v>904</v>
      </c>
      <c r="C38" s="370">
        <v>6066.843223862469</v>
      </c>
      <c r="D38" s="369">
        <v>682.1529585366352</v>
      </c>
      <c r="E38" s="370">
        <v>5842.468015750794</v>
      </c>
      <c r="F38" s="369">
        <v>5528.6827</v>
      </c>
      <c r="G38" s="369">
        <f t="shared" si="0"/>
        <v>995.9382742874286</v>
      </c>
      <c r="H38" s="509"/>
      <c r="I38" s="509"/>
      <c r="J38" s="509"/>
      <c r="K38" s="509"/>
      <c r="L38" s="510"/>
    </row>
    <row r="39" spans="1:12" s="15" customFormat="1" ht="12.75">
      <c r="A39" s="5">
        <v>28</v>
      </c>
      <c r="B39" s="156" t="s">
        <v>905</v>
      </c>
      <c r="C39" s="370">
        <v>5419.62182343642</v>
      </c>
      <c r="D39" s="369">
        <v>553.1599314349825</v>
      </c>
      <c r="E39" s="370">
        <v>4737.675277311314</v>
      </c>
      <c r="F39" s="369">
        <v>4483.2258</v>
      </c>
      <c r="G39" s="369">
        <f t="shared" si="0"/>
        <v>807.6094087462961</v>
      </c>
      <c r="H39" s="509"/>
      <c r="I39" s="509"/>
      <c r="J39" s="509"/>
      <c r="K39" s="509"/>
      <c r="L39" s="510"/>
    </row>
    <row r="40" spans="1:12" ht="12.75">
      <c r="A40" s="5">
        <v>29</v>
      </c>
      <c r="B40" s="156" t="s">
        <v>906</v>
      </c>
      <c r="C40" s="371">
        <v>3817.92000728778</v>
      </c>
      <c r="D40" s="358">
        <v>406.7972000682424</v>
      </c>
      <c r="E40" s="371">
        <v>3484.115403375534</v>
      </c>
      <c r="F40" s="358">
        <v>3296.9917</v>
      </c>
      <c r="G40" s="369">
        <f t="shared" si="0"/>
        <v>593.9209034437763</v>
      </c>
      <c r="H40" s="511"/>
      <c r="I40" s="511"/>
      <c r="J40" s="511"/>
      <c r="K40" s="511"/>
      <c r="L40" s="510"/>
    </row>
    <row r="41" spans="1:12" ht="12.75">
      <c r="A41" s="5">
        <v>30</v>
      </c>
      <c r="B41" s="156" t="s">
        <v>907</v>
      </c>
      <c r="C41" s="371">
        <v>2390.79146935481</v>
      </c>
      <c r="D41" s="358">
        <v>235.0875956203663</v>
      </c>
      <c r="E41" s="371">
        <v>2013.4659552868927</v>
      </c>
      <c r="F41" s="358">
        <v>1905.3274</v>
      </c>
      <c r="G41" s="369">
        <f t="shared" si="0"/>
        <v>343.2261509072589</v>
      </c>
      <c r="H41" s="511"/>
      <c r="I41" s="511"/>
      <c r="J41" s="511"/>
      <c r="K41" s="511"/>
      <c r="L41" s="510"/>
    </row>
    <row r="42" spans="1:12" ht="12.75">
      <c r="A42" s="5">
        <v>31</v>
      </c>
      <c r="B42" s="321" t="s">
        <v>908</v>
      </c>
      <c r="C42" s="371">
        <v>1474.68735349784</v>
      </c>
      <c r="D42" s="358">
        <v>120.83733345984271</v>
      </c>
      <c r="E42" s="371">
        <v>1034.9412796834315</v>
      </c>
      <c r="F42" s="358">
        <v>979.357</v>
      </c>
      <c r="G42" s="369">
        <f t="shared" si="0"/>
        <v>176.42161314327427</v>
      </c>
      <c r="H42" s="511"/>
      <c r="I42" s="511"/>
      <c r="J42" s="511"/>
      <c r="K42" s="511"/>
      <c r="L42" s="510"/>
    </row>
    <row r="43" spans="1:12" ht="12.75">
      <c r="A43" s="5">
        <v>32</v>
      </c>
      <c r="B43" s="321" t="s">
        <v>909</v>
      </c>
      <c r="C43" s="371">
        <v>1628.567281690101</v>
      </c>
      <c r="D43" s="358">
        <v>183.1153284151607</v>
      </c>
      <c r="E43" s="371">
        <v>1568.3365967573127</v>
      </c>
      <c r="F43" s="358">
        <v>1484.1049</v>
      </c>
      <c r="G43" s="369">
        <f t="shared" si="0"/>
        <v>267.3470251724734</v>
      </c>
      <c r="H43" s="511"/>
      <c r="I43" s="511"/>
      <c r="J43" s="511"/>
      <c r="K43" s="511"/>
      <c r="L43" s="510"/>
    </row>
    <row r="44" spans="1:12" ht="12.75">
      <c r="A44" s="5">
        <v>33</v>
      </c>
      <c r="B44" s="321" t="s">
        <v>910</v>
      </c>
      <c r="C44" s="371">
        <v>3237.8780932352</v>
      </c>
      <c r="D44" s="358">
        <v>409.0412777332487</v>
      </c>
      <c r="E44" s="371">
        <v>3503.3353625043273</v>
      </c>
      <c r="F44" s="358">
        <v>3315.1794</v>
      </c>
      <c r="G44" s="369">
        <f t="shared" si="0"/>
        <v>597.1972402375759</v>
      </c>
      <c r="H44" s="511"/>
      <c r="I44" s="511"/>
      <c r="J44" s="511"/>
      <c r="K44" s="511"/>
      <c r="L44" s="510"/>
    </row>
    <row r="45" spans="1:12" ht="12.75">
      <c r="A45" s="5">
        <v>34</v>
      </c>
      <c r="B45" s="321" t="s">
        <v>911</v>
      </c>
      <c r="C45" s="371">
        <v>3556.1415373975</v>
      </c>
      <c r="D45" s="358">
        <v>343.6310968515748</v>
      </c>
      <c r="E45" s="371">
        <v>2943.1136630698456</v>
      </c>
      <c r="F45" s="358">
        <v>2785.0459</v>
      </c>
      <c r="G45" s="369">
        <f t="shared" si="0"/>
        <v>501.69885992142054</v>
      </c>
      <c r="H45" s="511"/>
      <c r="I45" s="511"/>
      <c r="J45" s="511"/>
      <c r="K45" s="511"/>
      <c r="L45" s="510"/>
    </row>
    <row r="46" spans="1:12" ht="12.75">
      <c r="A46" s="5">
        <v>35</v>
      </c>
      <c r="B46" s="321" t="s">
        <v>912</v>
      </c>
      <c r="C46" s="371">
        <v>5173.31726719175</v>
      </c>
      <c r="D46" s="358">
        <v>604.1732307427649</v>
      </c>
      <c r="E46" s="371">
        <v>5174.591317700568</v>
      </c>
      <c r="F46" s="358">
        <v>4896.6761</v>
      </c>
      <c r="G46" s="369">
        <f t="shared" si="0"/>
        <v>882.0884484433327</v>
      </c>
      <c r="H46" s="511"/>
      <c r="I46" s="511"/>
      <c r="J46" s="511"/>
      <c r="K46" s="511"/>
      <c r="L46" s="510"/>
    </row>
    <row r="47" spans="1:12" ht="12.75">
      <c r="A47" s="5">
        <v>36</v>
      </c>
      <c r="B47" s="321" t="s">
        <v>913</v>
      </c>
      <c r="C47" s="371">
        <v>3336.67835007294</v>
      </c>
      <c r="D47" s="358">
        <v>397.6624268788612</v>
      </c>
      <c r="E47" s="371">
        <v>3405.8783752688364</v>
      </c>
      <c r="F47" s="358">
        <v>3222.9566</v>
      </c>
      <c r="G47" s="369">
        <f t="shared" si="0"/>
        <v>580.5842021476979</v>
      </c>
      <c r="H47" s="511"/>
      <c r="I47" s="511"/>
      <c r="J47" s="511"/>
      <c r="K47" s="511"/>
      <c r="L47" s="510"/>
    </row>
    <row r="48" spans="1:12" ht="12.75">
      <c r="A48" s="5">
        <v>37</v>
      </c>
      <c r="B48" s="321" t="s">
        <v>914</v>
      </c>
      <c r="C48" s="371">
        <v>4036.40625147321</v>
      </c>
      <c r="D48" s="358">
        <v>476.33949838013166</v>
      </c>
      <c r="E48" s="371">
        <v>4079.7276462669392</v>
      </c>
      <c r="F48" s="358">
        <v>3860.615</v>
      </c>
      <c r="G48" s="369">
        <f t="shared" si="0"/>
        <v>695.4521446470708</v>
      </c>
      <c r="H48" s="511"/>
      <c r="I48" s="511"/>
      <c r="J48" s="511"/>
      <c r="K48" s="511"/>
      <c r="L48" s="510"/>
    </row>
    <row r="49" spans="1:12" ht="12.75">
      <c r="A49" s="5">
        <v>38</v>
      </c>
      <c r="B49" s="321" t="s">
        <v>915</v>
      </c>
      <c r="C49" s="371">
        <v>3651.95404090786</v>
      </c>
      <c r="D49" s="358">
        <v>489.33163671414866</v>
      </c>
      <c r="E49" s="371">
        <v>4191.002033811252</v>
      </c>
      <c r="F49" s="358">
        <v>3965.9131</v>
      </c>
      <c r="G49" s="369">
        <f t="shared" si="0"/>
        <v>714.4205705254003</v>
      </c>
      <c r="H49" s="511"/>
      <c r="I49" s="511"/>
      <c r="J49" s="511"/>
      <c r="K49" s="511"/>
      <c r="L49" s="510"/>
    </row>
    <row r="50" spans="1:12" ht="12.75">
      <c r="A50" s="543" t="s">
        <v>14</v>
      </c>
      <c r="B50" s="544"/>
      <c r="C50" s="371">
        <f>SUM(C12:C49)</f>
        <v>178692.05999999997</v>
      </c>
      <c r="D50" s="358">
        <f>SUM(D12:D49)</f>
        <v>20092.050000000007</v>
      </c>
      <c r="E50" s="358">
        <f>SUM(E12:E49)</f>
        <v>172083.34000000003</v>
      </c>
      <c r="F50" s="358">
        <f>SUM(F12:F49)</f>
        <v>162841.14560000002</v>
      </c>
      <c r="G50" s="369">
        <f t="shared" si="0"/>
        <v>29334.244400000025</v>
      </c>
      <c r="H50" s="511"/>
      <c r="I50" s="511"/>
      <c r="J50" s="511"/>
      <c r="K50" s="511"/>
      <c r="L50" s="510"/>
    </row>
    <row r="51" spans="1:12" ht="12.75">
      <c r="A51" s="21" t="s">
        <v>655</v>
      </c>
      <c r="B51" s="22"/>
      <c r="C51" s="22"/>
      <c r="D51" s="22"/>
      <c r="E51" s="22"/>
      <c r="F51" s="22"/>
      <c r="G51" s="22"/>
      <c r="H51" s="22"/>
      <c r="I51" s="22"/>
      <c r="J51" s="22"/>
      <c r="K51" s="22"/>
      <c r="L51" s="22"/>
    </row>
    <row r="52" spans="1:12" ht="15.75" customHeight="1">
      <c r="A52" s="15"/>
      <c r="B52" s="15"/>
      <c r="C52" s="15"/>
      <c r="D52" s="15"/>
      <c r="E52" s="15"/>
      <c r="F52" s="15"/>
      <c r="G52" s="15"/>
      <c r="H52" s="15"/>
      <c r="I52" s="15"/>
      <c r="J52" s="15"/>
      <c r="K52" s="15"/>
      <c r="L52" s="15"/>
    </row>
    <row r="53" spans="1:12" ht="15.75" customHeight="1">
      <c r="A53" s="15"/>
      <c r="B53" s="15"/>
      <c r="C53" s="15"/>
      <c r="D53" s="15"/>
      <c r="E53" s="15"/>
      <c r="F53" s="15"/>
      <c r="G53" s="15"/>
      <c r="H53" s="15"/>
      <c r="I53" s="15"/>
      <c r="J53" s="15"/>
      <c r="K53" s="15"/>
      <c r="L53" s="15"/>
    </row>
    <row r="55" spans="3:13" ht="12.75" customHeight="1">
      <c r="C55" s="385"/>
      <c r="J55" s="594" t="s">
        <v>1086</v>
      </c>
      <c r="K55" s="594"/>
      <c r="L55" s="594"/>
      <c r="M55" s="594"/>
    </row>
    <row r="56" spans="10:13" ht="12.75" customHeight="1">
      <c r="J56" s="594"/>
      <c r="K56" s="594"/>
      <c r="L56" s="594"/>
      <c r="M56" s="594"/>
    </row>
    <row r="57" spans="10:13" ht="12.75" customHeight="1">
      <c r="J57" s="594"/>
      <c r="K57" s="594"/>
      <c r="L57" s="594"/>
      <c r="M57" s="594"/>
    </row>
    <row r="58" spans="10:13" ht="12.75" customHeight="1">
      <c r="J58" s="594"/>
      <c r="K58" s="594"/>
      <c r="L58" s="594"/>
      <c r="M58" s="594"/>
    </row>
  </sheetData>
  <sheetProtection/>
  <mergeCells count="12">
    <mergeCell ref="H9:L9"/>
    <mergeCell ref="I8:L8"/>
    <mergeCell ref="A3:L3"/>
    <mergeCell ref="J55:M58"/>
    <mergeCell ref="A2:L2"/>
    <mergeCell ref="A5:L5"/>
    <mergeCell ref="A7:B7"/>
    <mergeCell ref="A50:B50"/>
    <mergeCell ref="F7:L7"/>
    <mergeCell ref="A9:A10"/>
    <mergeCell ref="B9:B10"/>
    <mergeCell ref="C9:G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G68"/>
  <sheetViews>
    <sheetView zoomScaleSheetLayoutView="120" zoomScalePageLayoutView="0" workbookViewId="0" topLeftCell="A4">
      <selection activeCell="C32" sqref="C32"/>
    </sheetView>
  </sheetViews>
  <sheetFormatPr defaultColWidth="9.140625" defaultRowHeight="12.75"/>
  <cols>
    <col min="1" max="1" width="8.7109375" style="0" customWidth="1"/>
    <col min="2" max="2" width="11.7109375" style="0" customWidth="1"/>
    <col min="3" max="3" width="114.57421875" style="0" customWidth="1"/>
  </cols>
  <sheetData>
    <row r="1" spans="1:7" ht="21.75" customHeight="1">
      <c r="A1" s="540" t="s">
        <v>547</v>
      </c>
      <c r="B1" s="540"/>
      <c r="C1" s="540"/>
      <c r="D1" s="540"/>
      <c r="E1" s="288"/>
      <c r="F1" s="288"/>
      <c r="G1" s="288"/>
    </row>
    <row r="2" spans="1:3" ht="12.75">
      <c r="A2" s="3" t="s">
        <v>68</v>
      </c>
      <c r="B2" s="3" t="s">
        <v>548</v>
      </c>
      <c r="C2" s="3" t="s">
        <v>549</v>
      </c>
    </row>
    <row r="3" spans="1:3" ht="12.75">
      <c r="A3" s="8">
        <v>1</v>
      </c>
      <c r="B3" s="289" t="s">
        <v>550</v>
      </c>
      <c r="C3" s="289" t="s">
        <v>708</v>
      </c>
    </row>
    <row r="4" spans="1:3" ht="12.75">
      <c r="A4" s="8">
        <v>2</v>
      </c>
      <c r="B4" s="289" t="s">
        <v>551</v>
      </c>
      <c r="C4" s="289" t="s">
        <v>709</v>
      </c>
    </row>
    <row r="5" spans="1:3" ht="12.75">
      <c r="A5" s="8">
        <v>3</v>
      </c>
      <c r="B5" s="289" t="s">
        <v>552</v>
      </c>
      <c r="C5" s="289" t="s">
        <v>834</v>
      </c>
    </row>
    <row r="6" spans="1:3" ht="12.75">
      <c r="A6" s="8">
        <v>4</v>
      </c>
      <c r="B6" s="289" t="s">
        <v>553</v>
      </c>
      <c r="C6" s="289" t="s">
        <v>710</v>
      </c>
    </row>
    <row r="7" spans="1:3" ht="12.75">
      <c r="A7" s="8">
        <v>5</v>
      </c>
      <c r="B7" s="289" t="s">
        <v>554</v>
      </c>
      <c r="C7" s="289" t="s">
        <v>711</v>
      </c>
    </row>
    <row r="8" spans="1:3" ht="12.75">
      <c r="A8" s="8">
        <v>6</v>
      </c>
      <c r="B8" s="289" t="s">
        <v>555</v>
      </c>
      <c r="C8" s="289" t="s">
        <v>712</v>
      </c>
    </row>
    <row r="9" spans="1:3" ht="12.75">
      <c r="A9" s="8">
        <v>7</v>
      </c>
      <c r="B9" s="289" t="s">
        <v>556</v>
      </c>
      <c r="C9" s="289" t="s">
        <v>713</v>
      </c>
    </row>
    <row r="10" spans="1:3" ht="12.75">
      <c r="A10" s="8">
        <v>8</v>
      </c>
      <c r="B10" s="289" t="s">
        <v>557</v>
      </c>
      <c r="C10" s="289" t="s">
        <v>714</v>
      </c>
    </row>
    <row r="11" spans="1:3" ht="12.75">
      <c r="A11" s="8">
        <v>9</v>
      </c>
      <c r="B11" s="289" t="s">
        <v>558</v>
      </c>
      <c r="C11" s="289" t="s">
        <v>837</v>
      </c>
    </row>
    <row r="12" spans="1:3" ht="12.75">
      <c r="A12" s="8">
        <v>10</v>
      </c>
      <c r="B12" s="289" t="s">
        <v>676</v>
      </c>
      <c r="C12" s="289" t="s">
        <v>677</v>
      </c>
    </row>
    <row r="13" spans="1:3" ht="12.75">
      <c r="A13" s="8">
        <v>11</v>
      </c>
      <c r="B13" s="289" t="s">
        <v>559</v>
      </c>
      <c r="C13" s="289" t="s">
        <v>715</v>
      </c>
    </row>
    <row r="14" spans="1:3" ht="12.75">
      <c r="A14" s="8">
        <v>12</v>
      </c>
      <c r="B14" s="289" t="s">
        <v>560</v>
      </c>
      <c r="C14" s="289" t="s">
        <v>716</v>
      </c>
    </row>
    <row r="15" spans="1:3" ht="12.75">
      <c r="A15" s="8">
        <v>13</v>
      </c>
      <c r="B15" s="289" t="s">
        <v>561</v>
      </c>
      <c r="C15" s="289" t="s">
        <v>717</v>
      </c>
    </row>
    <row r="16" spans="1:3" ht="12.75">
      <c r="A16" s="8">
        <v>14</v>
      </c>
      <c r="B16" s="289" t="s">
        <v>562</v>
      </c>
      <c r="C16" s="289" t="s">
        <v>718</v>
      </c>
    </row>
    <row r="17" spans="1:3" ht="12.75">
      <c r="A17" s="8">
        <v>15</v>
      </c>
      <c r="B17" s="289" t="s">
        <v>563</v>
      </c>
      <c r="C17" s="289" t="s">
        <v>719</v>
      </c>
    </row>
    <row r="18" spans="1:3" ht="12.75">
      <c r="A18" s="8">
        <v>16</v>
      </c>
      <c r="B18" s="289" t="s">
        <v>564</v>
      </c>
      <c r="C18" s="289" t="s">
        <v>720</v>
      </c>
    </row>
    <row r="19" spans="1:3" ht="12.75">
      <c r="A19" s="8">
        <v>17</v>
      </c>
      <c r="B19" s="289" t="s">
        <v>565</v>
      </c>
      <c r="C19" s="289" t="s">
        <v>721</v>
      </c>
    </row>
    <row r="20" spans="1:3" ht="12.75">
      <c r="A20" s="8">
        <v>18</v>
      </c>
      <c r="B20" s="289" t="s">
        <v>566</v>
      </c>
      <c r="C20" s="289" t="s">
        <v>722</v>
      </c>
    </row>
    <row r="21" spans="1:3" ht="12.75">
      <c r="A21" s="8">
        <v>19</v>
      </c>
      <c r="B21" s="289" t="s">
        <v>567</v>
      </c>
      <c r="C21" s="289" t="s">
        <v>723</v>
      </c>
    </row>
    <row r="22" spans="1:3" ht="12.75">
      <c r="A22" s="8">
        <v>20</v>
      </c>
      <c r="B22" s="289" t="s">
        <v>568</v>
      </c>
      <c r="C22" s="289" t="s">
        <v>724</v>
      </c>
    </row>
    <row r="23" spans="1:3" ht="12.75">
      <c r="A23" s="8">
        <v>21</v>
      </c>
      <c r="B23" s="289" t="s">
        <v>569</v>
      </c>
      <c r="C23" s="289" t="s">
        <v>838</v>
      </c>
    </row>
    <row r="24" spans="1:3" ht="12.75">
      <c r="A24" s="8">
        <v>22</v>
      </c>
      <c r="B24" s="289" t="s">
        <v>570</v>
      </c>
      <c r="C24" s="289" t="s">
        <v>849</v>
      </c>
    </row>
    <row r="25" spans="1:3" ht="12.75">
      <c r="A25" s="8">
        <v>23</v>
      </c>
      <c r="B25" s="289" t="s">
        <v>571</v>
      </c>
      <c r="C25" s="289" t="s">
        <v>850</v>
      </c>
    </row>
    <row r="26" spans="1:3" ht="12.75">
      <c r="A26" s="8">
        <v>24</v>
      </c>
      <c r="B26" s="289" t="s">
        <v>572</v>
      </c>
      <c r="C26" s="289" t="s">
        <v>725</v>
      </c>
    </row>
    <row r="27" spans="1:3" ht="12.75">
      <c r="A27" s="8">
        <v>25</v>
      </c>
      <c r="B27" s="289" t="s">
        <v>573</v>
      </c>
      <c r="C27" s="289" t="s">
        <v>726</v>
      </c>
    </row>
    <row r="28" spans="1:3" ht="12.75">
      <c r="A28" s="8">
        <v>26</v>
      </c>
      <c r="B28" s="289" t="s">
        <v>574</v>
      </c>
      <c r="C28" s="289" t="s">
        <v>727</v>
      </c>
    </row>
    <row r="29" spans="1:3" ht="12.75">
      <c r="A29" s="8">
        <v>27</v>
      </c>
      <c r="B29" s="289" t="s">
        <v>575</v>
      </c>
      <c r="C29" s="289" t="s">
        <v>576</v>
      </c>
    </row>
    <row r="30" spans="1:3" ht="12.75">
      <c r="A30" s="8">
        <v>28</v>
      </c>
      <c r="B30" s="289" t="s">
        <v>577</v>
      </c>
      <c r="C30" s="289" t="s">
        <v>578</v>
      </c>
    </row>
    <row r="31" spans="1:3" ht="12.75">
      <c r="A31" s="8">
        <v>29</v>
      </c>
      <c r="B31" s="289" t="s">
        <v>579</v>
      </c>
      <c r="C31" s="289" t="s">
        <v>580</v>
      </c>
    </row>
    <row r="32" spans="1:3" ht="12.75">
      <c r="A32" s="8">
        <v>30</v>
      </c>
      <c r="B32" s="289" t="s">
        <v>675</v>
      </c>
      <c r="C32" s="289" t="s">
        <v>674</v>
      </c>
    </row>
    <row r="33" spans="1:3" ht="12.75">
      <c r="A33" s="8">
        <v>31</v>
      </c>
      <c r="B33" s="317" t="s">
        <v>872</v>
      </c>
      <c r="C33" s="317" t="s">
        <v>873</v>
      </c>
    </row>
    <row r="34" spans="1:3" ht="12.75">
      <c r="A34" s="8">
        <v>32</v>
      </c>
      <c r="B34" s="289" t="s">
        <v>581</v>
      </c>
      <c r="C34" s="289" t="s">
        <v>582</v>
      </c>
    </row>
    <row r="35" spans="1:3" ht="12.75">
      <c r="A35" s="8">
        <v>33</v>
      </c>
      <c r="B35" s="289" t="s">
        <v>583</v>
      </c>
      <c r="C35" s="289" t="s">
        <v>582</v>
      </c>
    </row>
    <row r="36" spans="1:3" ht="12.75">
      <c r="A36" s="8">
        <v>34</v>
      </c>
      <c r="B36" s="289" t="s">
        <v>584</v>
      </c>
      <c r="C36" s="289" t="s">
        <v>585</v>
      </c>
    </row>
    <row r="37" spans="1:3" ht="12.75">
      <c r="A37" s="8">
        <v>35</v>
      </c>
      <c r="B37" s="289" t="s">
        <v>586</v>
      </c>
      <c r="C37" s="289" t="s">
        <v>587</v>
      </c>
    </row>
    <row r="38" spans="1:3" ht="12.75">
      <c r="A38" s="8">
        <v>36</v>
      </c>
      <c r="B38" s="289" t="s">
        <v>588</v>
      </c>
      <c r="C38" s="289" t="s">
        <v>589</v>
      </c>
    </row>
    <row r="39" spans="1:3" ht="12.75">
      <c r="A39" s="8">
        <v>37</v>
      </c>
      <c r="B39" s="289" t="s">
        <v>590</v>
      </c>
      <c r="C39" s="289" t="s">
        <v>591</v>
      </c>
    </row>
    <row r="40" spans="1:3" ht="12.75">
      <c r="A40" s="8">
        <v>38</v>
      </c>
      <c r="B40" s="289" t="s">
        <v>592</v>
      </c>
      <c r="C40" s="289" t="s">
        <v>593</v>
      </c>
    </row>
    <row r="41" spans="1:3" ht="12.75">
      <c r="A41" s="8">
        <v>39</v>
      </c>
      <c r="B41" s="289" t="s">
        <v>594</v>
      </c>
      <c r="C41" s="289" t="s">
        <v>595</v>
      </c>
    </row>
    <row r="42" spans="1:3" ht="12.75">
      <c r="A42" s="8">
        <v>40</v>
      </c>
      <c r="B42" s="289" t="s">
        <v>596</v>
      </c>
      <c r="C42" s="289" t="s">
        <v>597</v>
      </c>
    </row>
    <row r="43" spans="1:3" ht="12.75">
      <c r="A43" s="8">
        <v>41</v>
      </c>
      <c r="B43" s="289" t="s">
        <v>598</v>
      </c>
      <c r="C43" s="289" t="s">
        <v>728</v>
      </c>
    </row>
    <row r="44" spans="1:3" ht="12.75">
      <c r="A44" s="8">
        <v>42</v>
      </c>
      <c r="B44" s="289" t="s">
        <v>599</v>
      </c>
      <c r="C44" s="289" t="s">
        <v>600</v>
      </c>
    </row>
    <row r="45" spans="1:3" ht="12.75">
      <c r="A45" s="8">
        <v>43</v>
      </c>
      <c r="B45" s="289" t="s">
        <v>601</v>
      </c>
      <c r="C45" s="289" t="s">
        <v>602</v>
      </c>
    </row>
    <row r="46" spans="1:3" ht="12.75">
      <c r="A46" s="8">
        <v>44</v>
      </c>
      <c r="B46" s="289" t="s">
        <v>603</v>
      </c>
      <c r="C46" s="289" t="s">
        <v>604</v>
      </c>
    </row>
    <row r="47" spans="1:3" ht="12.75">
      <c r="A47" s="8">
        <v>45</v>
      </c>
      <c r="B47" s="289" t="s">
        <v>605</v>
      </c>
      <c r="C47" s="289" t="s">
        <v>606</v>
      </c>
    </row>
    <row r="48" spans="1:3" ht="12.75">
      <c r="A48" s="8">
        <v>46</v>
      </c>
      <c r="B48" s="289" t="s">
        <v>607</v>
      </c>
      <c r="C48" s="289" t="s">
        <v>608</v>
      </c>
    </row>
    <row r="49" spans="1:3" ht="12.75">
      <c r="A49" s="8">
        <v>47</v>
      </c>
      <c r="B49" s="289" t="s">
        <v>609</v>
      </c>
      <c r="C49" s="289" t="s">
        <v>729</v>
      </c>
    </row>
    <row r="50" spans="1:3" ht="12.75">
      <c r="A50" s="8">
        <v>48</v>
      </c>
      <c r="B50" s="289" t="s">
        <v>610</v>
      </c>
      <c r="C50" s="289" t="s">
        <v>730</v>
      </c>
    </row>
    <row r="51" spans="1:3" ht="12.75">
      <c r="A51" s="8">
        <v>49</v>
      </c>
      <c r="B51" s="289" t="s">
        <v>611</v>
      </c>
      <c r="C51" s="289" t="s">
        <v>612</v>
      </c>
    </row>
    <row r="52" spans="1:3" ht="12.75">
      <c r="A52" s="8">
        <v>50</v>
      </c>
      <c r="B52" s="289" t="s">
        <v>613</v>
      </c>
      <c r="C52" s="289" t="s">
        <v>614</v>
      </c>
    </row>
    <row r="53" spans="1:3" ht="12.75">
      <c r="A53" s="8">
        <v>51</v>
      </c>
      <c r="B53" s="289" t="s">
        <v>615</v>
      </c>
      <c r="C53" s="289" t="s">
        <v>682</v>
      </c>
    </row>
    <row r="54" spans="1:3" ht="12.75">
      <c r="A54" s="8">
        <v>52</v>
      </c>
      <c r="B54" s="289" t="s">
        <v>616</v>
      </c>
      <c r="C54" s="289" t="s">
        <v>683</v>
      </c>
    </row>
    <row r="55" spans="1:3" ht="12.75">
      <c r="A55" s="8">
        <v>53</v>
      </c>
      <c r="B55" s="289" t="s">
        <v>617</v>
      </c>
      <c r="C55" s="289" t="s">
        <v>684</v>
      </c>
    </row>
    <row r="56" spans="1:3" ht="12.75">
      <c r="A56" s="8">
        <v>54</v>
      </c>
      <c r="B56" s="289" t="s">
        <v>618</v>
      </c>
      <c r="C56" s="289" t="s">
        <v>685</v>
      </c>
    </row>
    <row r="57" spans="1:3" ht="12.75">
      <c r="A57" s="8">
        <v>55</v>
      </c>
      <c r="B57" s="289" t="s">
        <v>619</v>
      </c>
      <c r="C57" s="289" t="s">
        <v>686</v>
      </c>
    </row>
    <row r="58" spans="1:3" ht="12.75">
      <c r="A58" s="8">
        <v>56</v>
      </c>
      <c r="B58" s="289" t="s">
        <v>620</v>
      </c>
      <c r="C58" s="289" t="s">
        <v>687</v>
      </c>
    </row>
    <row r="59" spans="1:3" ht="12.75">
      <c r="A59" s="8">
        <v>57</v>
      </c>
      <c r="B59" s="289" t="s">
        <v>621</v>
      </c>
      <c r="C59" s="289" t="s">
        <v>688</v>
      </c>
    </row>
    <row r="60" spans="1:3" ht="12.75">
      <c r="A60" s="8">
        <v>58</v>
      </c>
      <c r="B60" s="289" t="s">
        <v>622</v>
      </c>
      <c r="C60" s="289" t="s">
        <v>689</v>
      </c>
    </row>
    <row r="61" spans="1:3" ht="12.75">
      <c r="A61" s="8">
        <v>59</v>
      </c>
      <c r="B61" s="289" t="s">
        <v>623</v>
      </c>
      <c r="C61" s="289" t="s">
        <v>690</v>
      </c>
    </row>
    <row r="62" spans="1:3" ht="12.75">
      <c r="A62" s="8">
        <v>60</v>
      </c>
      <c r="B62" s="289" t="s">
        <v>823</v>
      </c>
      <c r="C62" s="289" t="s">
        <v>830</v>
      </c>
    </row>
    <row r="63" spans="1:3" ht="12.75">
      <c r="A63" s="8">
        <v>61</v>
      </c>
      <c r="B63" s="289" t="s">
        <v>624</v>
      </c>
      <c r="C63" s="289" t="s">
        <v>832</v>
      </c>
    </row>
    <row r="64" spans="1:3" ht="12.75">
      <c r="A64" s="8">
        <v>62</v>
      </c>
      <c r="B64" s="306" t="s">
        <v>831</v>
      </c>
      <c r="C64" s="289" t="s">
        <v>824</v>
      </c>
    </row>
    <row r="65" spans="1:3" ht="12.75">
      <c r="A65" s="8">
        <v>63</v>
      </c>
      <c r="B65" s="289" t="s">
        <v>625</v>
      </c>
      <c r="C65" s="289" t="s">
        <v>691</v>
      </c>
    </row>
    <row r="66" spans="1:3" ht="12.75">
      <c r="A66" s="8">
        <v>64</v>
      </c>
      <c r="B66" s="289" t="s">
        <v>626</v>
      </c>
      <c r="C66" s="289" t="s">
        <v>692</v>
      </c>
    </row>
    <row r="67" spans="1:3" ht="12.75">
      <c r="A67" s="8">
        <v>65</v>
      </c>
      <c r="B67" s="301" t="s">
        <v>678</v>
      </c>
      <c r="C67" s="301" t="s">
        <v>731</v>
      </c>
    </row>
    <row r="68" spans="1:3" ht="12.75">
      <c r="A68" s="8">
        <v>66</v>
      </c>
      <c r="B68" s="301" t="s">
        <v>679</v>
      </c>
      <c r="C68" s="301" t="s">
        <v>719</v>
      </c>
    </row>
  </sheetData>
  <sheetProtection/>
  <mergeCells count="1">
    <mergeCell ref="A1:D1"/>
  </mergeCells>
  <printOptions horizontalCentered="1"/>
  <pageMargins left="0.708661417322835" right="0.708661417322835" top="0.236220472440945" bottom="0" header="0.31496062992126" footer="0.15"/>
  <pageSetup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sheetPr>
    <pageSetUpPr fitToPage="1"/>
  </sheetPr>
  <dimension ref="A1:R58"/>
  <sheetViews>
    <sheetView zoomScaleSheetLayoutView="90" zoomScalePageLayoutView="0" workbookViewId="0" topLeftCell="A25">
      <selection activeCell="Q38" sqref="Q38"/>
    </sheetView>
  </sheetViews>
  <sheetFormatPr defaultColWidth="9.140625" defaultRowHeight="12.75"/>
  <cols>
    <col min="1" max="1" width="6.00390625" style="16" customWidth="1"/>
    <col min="2" max="2" width="12.7109375" style="16" customWidth="1"/>
    <col min="3" max="3" width="10.57421875" style="16" customWidth="1"/>
    <col min="4" max="4" width="9.8515625" style="16" customWidth="1"/>
    <col min="5" max="5" width="10.28125" style="16" customWidth="1"/>
    <col min="6" max="6" width="10.57421875" style="16" customWidth="1"/>
    <col min="7" max="7" width="8.5742187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5"/>
      <c r="E1" s="35"/>
      <c r="F1" s="35"/>
      <c r="G1" s="35"/>
      <c r="H1" s="35"/>
      <c r="I1" s="35"/>
      <c r="J1" s="35"/>
      <c r="K1" s="35"/>
      <c r="L1" s="649" t="s">
        <v>66</v>
      </c>
      <c r="M1" s="649"/>
      <c r="N1" s="649"/>
      <c r="O1" s="42"/>
      <c r="P1" s="42"/>
    </row>
    <row r="2" spans="1:16" ht="15">
      <c r="A2" s="637" t="s">
        <v>0</v>
      </c>
      <c r="B2" s="637"/>
      <c r="C2" s="637"/>
      <c r="D2" s="637"/>
      <c r="E2" s="637"/>
      <c r="F2" s="637"/>
      <c r="G2" s="637"/>
      <c r="H2" s="637"/>
      <c r="I2" s="637"/>
      <c r="J2" s="637"/>
      <c r="K2" s="637"/>
      <c r="L2" s="637"/>
      <c r="M2" s="44"/>
      <c r="N2" s="44"/>
      <c r="O2" s="44"/>
      <c r="P2" s="44"/>
    </row>
    <row r="3" spans="1:16" ht="20.25">
      <c r="A3" s="650" t="s">
        <v>693</v>
      </c>
      <c r="B3" s="650"/>
      <c r="C3" s="650"/>
      <c r="D3" s="650"/>
      <c r="E3" s="650"/>
      <c r="F3" s="650"/>
      <c r="G3" s="650"/>
      <c r="H3" s="650"/>
      <c r="I3" s="650"/>
      <c r="J3" s="650"/>
      <c r="K3" s="650"/>
      <c r="L3" s="650"/>
      <c r="M3" s="43"/>
      <c r="N3" s="43"/>
      <c r="O3" s="43"/>
      <c r="P3" s="43"/>
    </row>
    <row r="4" ht="10.5" customHeight="1"/>
    <row r="5" spans="1:12" ht="19.5" customHeight="1">
      <c r="A5" s="638" t="s">
        <v>748</v>
      </c>
      <c r="B5" s="638"/>
      <c r="C5" s="638"/>
      <c r="D5" s="638"/>
      <c r="E5" s="638"/>
      <c r="F5" s="638"/>
      <c r="G5" s="638"/>
      <c r="H5" s="638"/>
      <c r="I5" s="638"/>
      <c r="J5" s="638"/>
      <c r="K5" s="638"/>
      <c r="L5" s="638"/>
    </row>
    <row r="6" spans="1:12" ht="12.75">
      <c r="A6" s="23"/>
      <c r="B6" s="23"/>
      <c r="C6" s="23"/>
      <c r="D6" s="23"/>
      <c r="E6" s="23"/>
      <c r="F6" s="23"/>
      <c r="G6" s="23"/>
      <c r="H6" s="23"/>
      <c r="I6" s="23"/>
      <c r="J6" s="23"/>
      <c r="K6" s="23"/>
      <c r="L6" s="23"/>
    </row>
    <row r="7" spans="1:12" ht="12.75">
      <c r="A7" s="566" t="s">
        <v>876</v>
      </c>
      <c r="B7" s="566"/>
      <c r="F7" s="647" t="s">
        <v>15</v>
      </c>
      <c r="G7" s="647"/>
      <c r="H7" s="647"/>
      <c r="I7" s="647"/>
      <c r="J7" s="647"/>
      <c r="K7" s="647"/>
      <c r="L7" s="647"/>
    </row>
    <row r="8" spans="1:12" ht="12.75">
      <c r="A8" s="15"/>
      <c r="F8" s="17"/>
      <c r="G8" s="98"/>
      <c r="H8" s="98"/>
      <c r="I8" s="631" t="s">
        <v>773</v>
      </c>
      <c r="J8" s="631"/>
      <c r="K8" s="631"/>
      <c r="L8" s="631"/>
    </row>
    <row r="9" spans="1:18" s="15" customFormat="1" ht="12.75">
      <c r="A9" s="550" t="s">
        <v>2</v>
      </c>
      <c r="B9" s="550" t="s">
        <v>3</v>
      </c>
      <c r="C9" s="547" t="s">
        <v>16</v>
      </c>
      <c r="D9" s="548"/>
      <c r="E9" s="548"/>
      <c r="F9" s="548"/>
      <c r="G9" s="548"/>
      <c r="H9" s="547" t="s">
        <v>36</v>
      </c>
      <c r="I9" s="548"/>
      <c r="J9" s="548"/>
      <c r="K9" s="548"/>
      <c r="L9" s="548"/>
      <c r="R9" s="31"/>
    </row>
    <row r="10" spans="1:12" s="15" customFormat="1" ht="77.25" customHeight="1">
      <c r="A10" s="550"/>
      <c r="B10" s="550"/>
      <c r="C10" s="5" t="s">
        <v>747</v>
      </c>
      <c r="D10" s="5" t="s">
        <v>780</v>
      </c>
      <c r="E10" s="5" t="s">
        <v>64</v>
      </c>
      <c r="F10" s="5" t="s">
        <v>65</v>
      </c>
      <c r="G10" s="5" t="s">
        <v>656</v>
      </c>
      <c r="H10" s="5" t="s">
        <v>747</v>
      </c>
      <c r="I10" s="5" t="s">
        <v>780</v>
      </c>
      <c r="J10" s="5" t="s">
        <v>64</v>
      </c>
      <c r="K10" s="5" t="s">
        <v>65</v>
      </c>
      <c r="L10" s="5" t="s">
        <v>657</v>
      </c>
    </row>
    <row r="11" spans="1:12" s="15" customFormat="1" ht="12.75">
      <c r="A11" s="5">
        <v>1</v>
      </c>
      <c r="B11" s="5">
        <v>2</v>
      </c>
      <c r="C11" s="5">
        <v>3</v>
      </c>
      <c r="D11" s="5">
        <v>4</v>
      </c>
      <c r="E11" s="5">
        <v>5</v>
      </c>
      <c r="F11" s="5">
        <v>6</v>
      </c>
      <c r="G11" s="5">
        <v>7</v>
      </c>
      <c r="H11" s="5">
        <v>8</v>
      </c>
      <c r="I11" s="5">
        <v>9</v>
      </c>
      <c r="J11" s="5">
        <v>10</v>
      </c>
      <c r="K11" s="5">
        <v>11</v>
      </c>
      <c r="L11" s="5">
        <v>12</v>
      </c>
    </row>
    <row r="12" spans="1:12" s="15" customFormat="1" ht="12.75">
      <c r="A12" s="5">
        <v>1</v>
      </c>
      <c r="B12" s="156" t="s">
        <v>878</v>
      </c>
      <c r="C12" s="369">
        <v>4879.57249181831</v>
      </c>
      <c r="D12" s="369">
        <v>363.2689151231039</v>
      </c>
      <c r="E12" s="369">
        <v>4552.826232699682</v>
      </c>
      <c r="F12" s="369">
        <v>4320.51825</v>
      </c>
      <c r="G12" s="369">
        <f>D12+E12-F12</f>
        <v>595.5768978227861</v>
      </c>
      <c r="H12" s="7"/>
      <c r="I12" s="7"/>
      <c r="J12" s="7"/>
      <c r="K12" s="7"/>
      <c r="L12" s="521"/>
    </row>
    <row r="13" spans="1:12" s="15" customFormat="1" ht="12.75">
      <c r="A13" s="5">
        <v>2</v>
      </c>
      <c r="B13" s="156" t="s">
        <v>879</v>
      </c>
      <c r="C13" s="369">
        <v>3630.6438974982</v>
      </c>
      <c r="D13" s="369">
        <v>250.79053820517493</v>
      </c>
      <c r="E13" s="369">
        <v>3143.1418811776375</v>
      </c>
      <c r="F13" s="369">
        <v>2982.76305</v>
      </c>
      <c r="G13" s="369">
        <f aca="true" t="shared" si="0" ref="G13:G49">D13+E13-F13</f>
        <v>411.1693693828124</v>
      </c>
      <c r="H13" s="7"/>
      <c r="I13" s="7"/>
      <c r="J13" s="7"/>
      <c r="K13" s="7"/>
      <c r="L13" s="521"/>
    </row>
    <row r="14" spans="1:12" s="15" customFormat="1" ht="12.75">
      <c r="A14" s="5">
        <v>3</v>
      </c>
      <c r="B14" s="156" t="s">
        <v>880</v>
      </c>
      <c r="C14" s="369">
        <v>3157.49075262791</v>
      </c>
      <c r="D14" s="369">
        <v>214.06029630281554</v>
      </c>
      <c r="E14" s="369">
        <v>2682.804093096327</v>
      </c>
      <c r="F14" s="369">
        <v>2545.914</v>
      </c>
      <c r="G14" s="369">
        <f t="shared" si="0"/>
        <v>350.9503893991423</v>
      </c>
      <c r="H14" s="7"/>
      <c r="I14" s="7"/>
      <c r="J14" s="7"/>
      <c r="K14" s="7"/>
      <c r="L14" s="521"/>
    </row>
    <row r="15" spans="1:12" s="15" customFormat="1" ht="12.75">
      <c r="A15" s="5">
        <v>4</v>
      </c>
      <c r="B15" s="156" t="s">
        <v>881</v>
      </c>
      <c r="C15" s="369">
        <v>2227.5246641781514</v>
      </c>
      <c r="D15" s="369">
        <v>172.91974204496861</v>
      </c>
      <c r="E15" s="369">
        <v>2167.1921404758937</v>
      </c>
      <c r="F15" s="369">
        <v>2056.61115</v>
      </c>
      <c r="G15" s="369">
        <f t="shared" si="0"/>
        <v>283.50073252086213</v>
      </c>
      <c r="H15" s="7"/>
      <c r="I15" s="7"/>
      <c r="J15" s="7"/>
      <c r="K15" s="7"/>
      <c r="L15" s="521"/>
    </row>
    <row r="16" spans="1:12" s="15" customFormat="1" ht="12.75">
      <c r="A16" s="5">
        <v>5</v>
      </c>
      <c r="B16" s="156" t="s">
        <v>882</v>
      </c>
      <c r="C16" s="369">
        <v>3820.74925131297</v>
      </c>
      <c r="D16" s="369">
        <v>273.3110264198469</v>
      </c>
      <c r="E16" s="369">
        <v>3425.389729117549</v>
      </c>
      <c r="F16" s="369">
        <v>3250.6092</v>
      </c>
      <c r="G16" s="369">
        <f t="shared" si="0"/>
        <v>448.09155553739583</v>
      </c>
      <c r="H16" s="7"/>
      <c r="I16" s="7"/>
      <c r="J16" s="7"/>
      <c r="K16" s="7"/>
      <c r="L16" s="521"/>
    </row>
    <row r="17" spans="1:12" s="15" customFormat="1" ht="12.75">
      <c r="A17" s="5">
        <v>6</v>
      </c>
      <c r="B17" s="156" t="s">
        <v>883</v>
      </c>
      <c r="C17" s="369">
        <v>2749.47372163238</v>
      </c>
      <c r="D17" s="369">
        <v>190.1493486927895</v>
      </c>
      <c r="E17" s="369">
        <v>2383.129705898228</v>
      </c>
      <c r="F17" s="369">
        <v>2261.5305</v>
      </c>
      <c r="G17" s="369">
        <f t="shared" si="0"/>
        <v>311.74855459101764</v>
      </c>
      <c r="H17" s="7"/>
      <c r="I17" s="7"/>
      <c r="J17" s="7"/>
      <c r="K17" s="7"/>
      <c r="L17" s="521"/>
    </row>
    <row r="18" spans="1:12" s="15" customFormat="1" ht="12.75">
      <c r="A18" s="5">
        <v>7</v>
      </c>
      <c r="B18" s="156" t="s">
        <v>884</v>
      </c>
      <c r="C18" s="369">
        <v>3840.76350540861</v>
      </c>
      <c r="D18" s="369">
        <v>313.6790331692138</v>
      </c>
      <c r="E18" s="369">
        <v>3931.3193928985356</v>
      </c>
      <c r="F18" s="369">
        <v>3730.7238</v>
      </c>
      <c r="G18" s="369">
        <f t="shared" si="0"/>
        <v>514.2746260677491</v>
      </c>
      <c r="H18" s="7"/>
      <c r="I18" s="7"/>
      <c r="J18" s="7"/>
      <c r="K18" s="7"/>
      <c r="L18" s="521"/>
    </row>
    <row r="19" spans="1:12" s="15" customFormat="1" ht="12.75">
      <c r="A19" s="5">
        <v>8</v>
      </c>
      <c r="B19" s="156" t="s">
        <v>885</v>
      </c>
      <c r="C19" s="369">
        <v>1347.78321112218</v>
      </c>
      <c r="D19" s="369">
        <v>89.10086607908362</v>
      </c>
      <c r="E19" s="369">
        <v>1116.6954934848845</v>
      </c>
      <c r="F19" s="369">
        <v>1059.7161</v>
      </c>
      <c r="G19" s="369">
        <f t="shared" si="0"/>
        <v>146.08025956396796</v>
      </c>
      <c r="H19" s="7"/>
      <c r="I19" s="7"/>
      <c r="J19" s="7"/>
      <c r="K19" s="7"/>
      <c r="L19" s="521"/>
    </row>
    <row r="20" spans="1:12" s="15" customFormat="1" ht="12.75">
      <c r="A20" s="5">
        <v>9</v>
      </c>
      <c r="B20" s="156" t="s">
        <v>886</v>
      </c>
      <c r="C20" s="369">
        <v>924.440306481605</v>
      </c>
      <c r="D20" s="369">
        <v>64.00019152240111</v>
      </c>
      <c r="E20" s="369">
        <v>802.110334054453</v>
      </c>
      <c r="F20" s="369">
        <v>761.18265</v>
      </c>
      <c r="G20" s="369">
        <f t="shared" si="0"/>
        <v>104.92787557685415</v>
      </c>
      <c r="H20" s="7"/>
      <c r="I20" s="7"/>
      <c r="J20" s="7"/>
      <c r="K20" s="7"/>
      <c r="L20" s="521"/>
    </row>
    <row r="21" spans="1:12" s="15" customFormat="1" ht="12.75">
      <c r="A21" s="5">
        <v>10</v>
      </c>
      <c r="B21" s="156" t="s">
        <v>887</v>
      </c>
      <c r="C21" s="369">
        <v>2629.55207347532</v>
      </c>
      <c r="D21" s="369">
        <v>196.36572338293297</v>
      </c>
      <c r="E21" s="369">
        <v>2461.0391349281927</v>
      </c>
      <c r="F21" s="369">
        <v>2335.4646</v>
      </c>
      <c r="G21" s="369">
        <f t="shared" si="0"/>
        <v>321.94025831112594</v>
      </c>
      <c r="H21" s="7"/>
      <c r="I21" s="7"/>
      <c r="J21" s="7"/>
      <c r="K21" s="7"/>
      <c r="L21" s="521"/>
    </row>
    <row r="22" spans="1:12" s="15" customFormat="1" ht="12.75">
      <c r="A22" s="5">
        <v>11</v>
      </c>
      <c r="B22" s="156" t="s">
        <v>888</v>
      </c>
      <c r="C22" s="369">
        <v>3625.40058933722</v>
      </c>
      <c r="D22" s="369">
        <v>289.1978343862889</v>
      </c>
      <c r="E22" s="369">
        <v>3624.4980839817918</v>
      </c>
      <c r="F22" s="369">
        <v>3439.55805</v>
      </c>
      <c r="G22" s="369">
        <f t="shared" si="0"/>
        <v>474.1378683680805</v>
      </c>
      <c r="H22" s="7"/>
      <c r="I22" s="7"/>
      <c r="J22" s="7"/>
      <c r="K22" s="7"/>
      <c r="L22" s="521"/>
    </row>
    <row r="23" spans="1:12" s="15" customFormat="1" ht="12.75">
      <c r="A23" s="5">
        <v>12</v>
      </c>
      <c r="B23" s="156" t="s">
        <v>889</v>
      </c>
      <c r="C23" s="369">
        <v>6478.39320931822</v>
      </c>
      <c r="D23" s="369">
        <v>510.6718121324932</v>
      </c>
      <c r="E23" s="369">
        <v>6400.217375574805</v>
      </c>
      <c r="F23" s="369">
        <v>6073.64625</v>
      </c>
      <c r="G23" s="369">
        <f t="shared" si="0"/>
        <v>837.2429377072986</v>
      </c>
      <c r="H23" s="7"/>
      <c r="I23" s="7"/>
      <c r="J23" s="7"/>
      <c r="K23" s="7"/>
      <c r="L23" s="521"/>
    </row>
    <row r="24" spans="1:12" s="15" customFormat="1" ht="12.75">
      <c r="A24" s="5">
        <v>13</v>
      </c>
      <c r="B24" s="156" t="s">
        <v>890</v>
      </c>
      <c r="C24" s="369">
        <v>4219.85769423409</v>
      </c>
      <c r="D24" s="369">
        <v>304.2932777536844</v>
      </c>
      <c r="E24" s="369">
        <v>3813.6883166060743</v>
      </c>
      <c r="F24" s="369">
        <v>3619.09485</v>
      </c>
      <c r="G24" s="369">
        <f t="shared" si="0"/>
        <v>498.8867443597587</v>
      </c>
      <c r="H24" s="7"/>
      <c r="I24" s="7"/>
      <c r="J24" s="7"/>
      <c r="K24" s="7"/>
      <c r="L24" s="521"/>
    </row>
    <row r="25" spans="1:12" s="15" customFormat="1" ht="12.75">
      <c r="A25" s="5">
        <v>14</v>
      </c>
      <c r="B25" s="156" t="s">
        <v>891</v>
      </c>
      <c r="C25" s="369">
        <v>3088.41127262374</v>
      </c>
      <c r="D25" s="369">
        <v>247.51207636966177</v>
      </c>
      <c r="E25" s="369">
        <v>3102.0531272924586</v>
      </c>
      <c r="F25" s="369">
        <v>2943.77085</v>
      </c>
      <c r="G25" s="369">
        <f t="shared" si="0"/>
        <v>405.79435366212056</v>
      </c>
      <c r="H25" s="7"/>
      <c r="I25" s="7"/>
      <c r="J25" s="7"/>
      <c r="K25" s="7"/>
      <c r="L25" s="521"/>
    </row>
    <row r="26" spans="1:12" s="15" customFormat="1" ht="12.75">
      <c r="A26" s="5">
        <v>15</v>
      </c>
      <c r="B26" s="156" t="s">
        <v>892</v>
      </c>
      <c r="C26" s="369">
        <v>5822.61674219145</v>
      </c>
      <c r="D26" s="369">
        <v>475.29049833913695</v>
      </c>
      <c r="E26" s="369">
        <v>5956.785617778564</v>
      </c>
      <c r="F26" s="369">
        <v>5652.8406</v>
      </c>
      <c r="G26" s="369">
        <f t="shared" si="0"/>
        <v>779.2355161177011</v>
      </c>
      <c r="H26" s="7"/>
      <c r="I26" s="7"/>
      <c r="J26" s="7"/>
      <c r="K26" s="7"/>
      <c r="L26" s="521"/>
    </row>
    <row r="27" spans="1:12" s="15" customFormat="1" ht="12.75">
      <c r="A27" s="5">
        <v>16</v>
      </c>
      <c r="B27" s="156" t="s">
        <v>893</v>
      </c>
      <c r="C27" s="369">
        <v>4669.7166749272</v>
      </c>
      <c r="D27" s="369">
        <v>385.79241760362396</v>
      </c>
      <c r="E27" s="369">
        <v>4835.111858241955</v>
      </c>
      <c r="F27" s="369">
        <v>4588.40025</v>
      </c>
      <c r="G27" s="369">
        <f t="shared" si="0"/>
        <v>632.5040258455792</v>
      </c>
      <c r="H27" s="7"/>
      <c r="I27" s="7"/>
      <c r="J27" s="7"/>
      <c r="K27" s="7"/>
      <c r="L27" s="521"/>
    </row>
    <row r="28" spans="1:12" s="15" customFormat="1" ht="12.75">
      <c r="A28" s="5">
        <v>17</v>
      </c>
      <c r="B28" s="156" t="s">
        <v>894</v>
      </c>
      <c r="C28" s="369">
        <v>1021.4786658755471</v>
      </c>
      <c r="D28" s="369">
        <v>79.29601420274624</v>
      </c>
      <c r="E28" s="369">
        <v>993.8119078766969</v>
      </c>
      <c r="F28" s="369">
        <v>943.10265</v>
      </c>
      <c r="G28" s="369">
        <f t="shared" si="0"/>
        <v>130.0052720794431</v>
      </c>
      <c r="H28" s="7"/>
      <c r="I28" s="7"/>
      <c r="J28" s="7"/>
      <c r="K28" s="7"/>
      <c r="L28" s="521"/>
    </row>
    <row r="29" spans="1:12" s="15" customFormat="1" ht="12.75">
      <c r="A29" s="5">
        <v>18</v>
      </c>
      <c r="B29" s="156" t="s">
        <v>895</v>
      </c>
      <c r="C29" s="369">
        <v>3488.95889065195</v>
      </c>
      <c r="D29" s="369">
        <v>286.3689143578488</v>
      </c>
      <c r="E29" s="369">
        <v>3589.043409002715</v>
      </c>
      <c r="F29" s="369">
        <v>3405.91245</v>
      </c>
      <c r="G29" s="369">
        <f t="shared" si="0"/>
        <v>469.4998733605644</v>
      </c>
      <c r="H29" s="7"/>
      <c r="I29" s="7"/>
      <c r="J29" s="7"/>
      <c r="K29" s="7"/>
      <c r="L29" s="521"/>
    </row>
    <row r="30" spans="1:12" s="15" customFormat="1" ht="13.5" customHeight="1">
      <c r="A30" s="5">
        <v>19</v>
      </c>
      <c r="B30" s="156" t="s">
        <v>896</v>
      </c>
      <c r="C30" s="369">
        <v>6737.85688896874</v>
      </c>
      <c r="D30" s="369">
        <v>554.1022246996151</v>
      </c>
      <c r="E30" s="369">
        <v>6944.527976897675</v>
      </c>
      <c r="F30" s="369">
        <v>6590.1834</v>
      </c>
      <c r="G30" s="369">
        <f t="shared" si="0"/>
        <v>908.4468015972907</v>
      </c>
      <c r="H30" s="7"/>
      <c r="I30" s="7"/>
      <c r="J30" s="7"/>
      <c r="K30" s="7"/>
      <c r="L30" s="521"/>
    </row>
    <row r="31" spans="1:12" s="15" customFormat="1" ht="15" customHeight="1">
      <c r="A31" s="5">
        <v>20</v>
      </c>
      <c r="B31" s="156" t="s">
        <v>897</v>
      </c>
      <c r="C31" s="369">
        <v>4404.67246237917</v>
      </c>
      <c r="D31" s="369">
        <v>365.2173920600904</v>
      </c>
      <c r="E31" s="369">
        <v>4577.246370353124</v>
      </c>
      <c r="F31" s="369">
        <v>4343.69235</v>
      </c>
      <c r="G31" s="369">
        <f t="shared" si="0"/>
        <v>598.7714124132144</v>
      </c>
      <c r="H31" s="7"/>
      <c r="I31" s="7"/>
      <c r="J31" s="7"/>
      <c r="K31" s="7"/>
      <c r="L31" s="521"/>
    </row>
    <row r="32" spans="1:12" s="15" customFormat="1" ht="12.75">
      <c r="A32" s="5">
        <v>21</v>
      </c>
      <c r="B32" s="156" t="s">
        <v>898</v>
      </c>
      <c r="C32" s="369">
        <v>4739.75464862819</v>
      </c>
      <c r="D32" s="369">
        <v>391.22937125019445</v>
      </c>
      <c r="E32" s="369">
        <v>4903.252852853866</v>
      </c>
      <c r="F32" s="369">
        <v>4653.06435</v>
      </c>
      <c r="G32" s="369">
        <f t="shared" si="0"/>
        <v>641.4178741040605</v>
      </c>
      <c r="H32" s="7"/>
      <c r="I32" s="7"/>
      <c r="J32" s="7"/>
      <c r="K32" s="7"/>
      <c r="L32" s="521"/>
    </row>
    <row r="33" spans="1:12" s="15" customFormat="1" ht="12.75">
      <c r="A33" s="5">
        <v>22</v>
      </c>
      <c r="B33" s="156" t="s">
        <v>899</v>
      </c>
      <c r="C33" s="369">
        <v>6014.95047507734</v>
      </c>
      <c r="D33" s="369">
        <v>497.9839726223145</v>
      </c>
      <c r="E33" s="369">
        <v>6241.20148912427</v>
      </c>
      <c r="F33" s="369">
        <v>5922.74415</v>
      </c>
      <c r="G33" s="369">
        <f t="shared" si="0"/>
        <v>816.4413117465838</v>
      </c>
      <c r="H33" s="7"/>
      <c r="I33" s="7"/>
      <c r="J33" s="7"/>
      <c r="K33" s="7"/>
      <c r="L33" s="521"/>
    </row>
    <row r="34" spans="1:12" s="15" customFormat="1" ht="12.75">
      <c r="A34" s="5">
        <v>23</v>
      </c>
      <c r="B34" s="156" t="s">
        <v>900</v>
      </c>
      <c r="C34" s="369">
        <v>5001.68109081084</v>
      </c>
      <c r="D34" s="369">
        <v>403.79950304840446</v>
      </c>
      <c r="E34" s="369">
        <v>5060.793516028939</v>
      </c>
      <c r="F34" s="369">
        <v>4802.5665</v>
      </c>
      <c r="G34" s="369">
        <f t="shared" si="0"/>
        <v>662.0265190773434</v>
      </c>
      <c r="H34" s="7"/>
      <c r="I34" s="7"/>
      <c r="J34" s="7"/>
      <c r="K34" s="7"/>
      <c r="L34" s="521"/>
    </row>
    <row r="35" spans="1:12" s="15" customFormat="1" ht="12.75">
      <c r="A35" s="5">
        <v>24</v>
      </c>
      <c r="B35" s="156" t="s">
        <v>901</v>
      </c>
      <c r="C35" s="369">
        <v>3255.90248878888</v>
      </c>
      <c r="D35" s="369">
        <v>260.51419408347795</v>
      </c>
      <c r="E35" s="369">
        <v>3265.007842501304</v>
      </c>
      <c r="F35" s="369">
        <v>3098.4108</v>
      </c>
      <c r="G35" s="369">
        <f t="shared" si="0"/>
        <v>427.11123658478164</v>
      </c>
      <c r="H35" s="7"/>
      <c r="I35" s="7"/>
      <c r="J35" s="7"/>
      <c r="K35" s="7"/>
      <c r="L35" s="521"/>
    </row>
    <row r="36" spans="1:12" s="15" customFormat="1" ht="12.75">
      <c r="A36" s="5">
        <v>25</v>
      </c>
      <c r="B36" s="156" t="s">
        <v>902</v>
      </c>
      <c r="C36" s="369">
        <v>2222.84002094698</v>
      </c>
      <c r="D36" s="369">
        <v>180.3189449226936</v>
      </c>
      <c r="E36" s="369">
        <v>2259.9258800290218</v>
      </c>
      <c r="F36" s="369">
        <v>2144.61315</v>
      </c>
      <c r="G36" s="369">
        <f t="shared" si="0"/>
        <v>295.631674951715</v>
      </c>
      <c r="H36" s="7"/>
      <c r="I36" s="7"/>
      <c r="J36" s="7"/>
      <c r="K36" s="7"/>
      <c r="L36" s="521"/>
    </row>
    <row r="37" spans="1:12" s="15" customFormat="1" ht="12.75">
      <c r="A37" s="5">
        <v>26</v>
      </c>
      <c r="B37" s="156" t="s">
        <v>903</v>
      </c>
      <c r="C37" s="369">
        <v>2212.273037342345</v>
      </c>
      <c r="D37" s="369">
        <v>171.7357787781974</v>
      </c>
      <c r="E37" s="369">
        <v>2152.3536040773633</v>
      </c>
      <c r="F37" s="369">
        <v>2042.52975</v>
      </c>
      <c r="G37" s="369">
        <f t="shared" si="0"/>
        <v>281.55963285556095</v>
      </c>
      <c r="H37" s="7"/>
      <c r="I37" s="7"/>
      <c r="J37" s="7"/>
      <c r="K37" s="7"/>
      <c r="L37" s="521"/>
    </row>
    <row r="38" spans="1:12" s="15" customFormat="1" ht="12.75">
      <c r="A38" s="5">
        <v>27</v>
      </c>
      <c r="B38" s="156" t="s">
        <v>904</v>
      </c>
      <c r="C38" s="369">
        <v>3247.03563056311</v>
      </c>
      <c r="D38" s="369">
        <v>267.66636589355784</v>
      </c>
      <c r="E38" s="369">
        <v>3354.6455573789235</v>
      </c>
      <c r="F38" s="369">
        <v>3183.47475</v>
      </c>
      <c r="G38" s="369">
        <f t="shared" si="0"/>
        <v>438.8371732724813</v>
      </c>
      <c r="H38" s="7"/>
      <c r="I38" s="7"/>
      <c r="J38" s="7"/>
      <c r="K38" s="7"/>
      <c r="L38" s="521"/>
    </row>
    <row r="39" spans="1:12" s="15" customFormat="1" ht="12.75">
      <c r="A39" s="5">
        <v>28</v>
      </c>
      <c r="B39" s="156" t="s">
        <v>905</v>
      </c>
      <c r="C39" s="369">
        <v>3357.44504629944</v>
      </c>
      <c r="D39" s="369">
        <v>276.1596716022052</v>
      </c>
      <c r="E39" s="369">
        <v>3461.0916181974326</v>
      </c>
      <c r="F39" s="369">
        <v>3284.4894</v>
      </c>
      <c r="G39" s="369">
        <f t="shared" si="0"/>
        <v>452.76188979963763</v>
      </c>
      <c r="H39" s="7"/>
      <c r="I39" s="7"/>
      <c r="J39" s="7"/>
      <c r="K39" s="7"/>
      <c r="L39" s="521"/>
    </row>
    <row r="40" spans="1:12" s="15" customFormat="1" ht="12.75">
      <c r="A40" s="5">
        <v>29</v>
      </c>
      <c r="B40" s="156" t="s">
        <v>906</v>
      </c>
      <c r="C40" s="369">
        <v>2473.31626218058</v>
      </c>
      <c r="D40" s="369">
        <v>199.76307845756853</v>
      </c>
      <c r="E40" s="369">
        <v>2503.6179702253294</v>
      </c>
      <c r="F40" s="369">
        <v>2375.87085</v>
      </c>
      <c r="G40" s="369">
        <f t="shared" si="0"/>
        <v>327.51019868289814</v>
      </c>
      <c r="H40" s="7"/>
      <c r="I40" s="7"/>
      <c r="J40" s="7"/>
      <c r="K40" s="7"/>
      <c r="L40" s="521"/>
    </row>
    <row r="41" spans="1:12" s="15" customFormat="1" ht="12.75">
      <c r="A41" s="5">
        <v>30</v>
      </c>
      <c r="B41" s="156" t="s">
        <v>907</v>
      </c>
      <c r="C41" s="369">
        <v>1581.58186462644</v>
      </c>
      <c r="D41" s="369">
        <v>130.53893720453388</v>
      </c>
      <c r="E41" s="369">
        <v>1636.0362061040537</v>
      </c>
      <c r="F41" s="369">
        <v>1552.55745</v>
      </c>
      <c r="G41" s="369">
        <f t="shared" si="0"/>
        <v>214.01769330858747</v>
      </c>
      <c r="H41" s="7"/>
      <c r="I41" s="7"/>
      <c r="J41" s="7"/>
      <c r="K41" s="7"/>
      <c r="L41" s="521"/>
    </row>
    <row r="42" spans="1:15" ht="12.75">
      <c r="A42" s="5">
        <v>31</v>
      </c>
      <c r="B42" s="321" t="s">
        <v>908</v>
      </c>
      <c r="C42" s="358">
        <v>786.041784661473</v>
      </c>
      <c r="D42" s="358">
        <v>60.24307940459536</v>
      </c>
      <c r="E42" s="358">
        <v>755.0226865926734</v>
      </c>
      <c r="F42" s="358">
        <v>716.49765</v>
      </c>
      <c r="G42" s="369">
        <f t="shared" si="0"/>
        <v>98.76811599726875</v>
      </c>
      <c r="H42" s="28"/>
      <c r="I42" s="28"/>
      <c r="J42" s="28"/>
      <c r="K42" s="28"/>
      <c r="L42" s="521"/>
      <c r="N42" s="15"/>
      <c r="O42" s="15"/>
    </row>
    <row r="43" spans="1:15" ht="12.75">
      <c r="A43" s="5">
        <v>32</v>
      </c>
      <c r="B43" s="321" t="s">
        <v>909</v>
      </c>
      <c r="C43" s="358">
        <v>1070.83683131341</v>
      </c>
      <c r="D43" s="358">
        <v>91.20100220780095</v>
      </c>
      <c r="E43" s="358">
        <v>1143.0163661525185</v>
      </c>
      <c r="F43" s="358">
        <v>1084.69395</v>
      </c>
      <c r="G43" s="369">
        <f t="shared" si="0"/>
        <v>149.52341836031928</v>
      </c>
      <c r="H43" s="28"/>
      <c r="I43" s="28"/>
      <c r="J43" s="28"/>
      <c r="K43" s="28"/>
      <c r="L43" s="521"/>
      <c r="N43" s="15"/>
      <c r="O43" s="15"/>
    </row>
    <row r="44" spans="1:15" ht="12.75">
      <c r="A44" s="5">
        <v>33</v>
      </c>
      <c r="B44" s="321" t="s">
        <v>910</v>
      </c>
      <c r="C44" s="358">
        <v>2530.06220475405</v>
      </c>
      <c r="D44" s="358">
        <v>189.03060203146032</v>
      </c>
      <c r="E44" s="358">
        <v>2369.1085250721217</v>
      </c>
      <c r="F44" s="358">
        <v>2248.22475</v>
      </c>
      <c r="G44" s="369">
        <f t="shared" si="0"/>
        <v>309.91437710358196</v>
      </c>
      <c r="H44" s="28"/>
      <c r="I44" s="28"/>
      <c r="J44" s="28"/>
      <c r="K44" s="28"/>
      <c r="L44" s="521"/>
      <c r="N44" s="15"/>
      <c r="O44" s="15"/>
    </row>
    <row r="45" spans="1:15" ht="12.75">
      <c r="A45" s="5">
        <v>34</v>
      </c>
      <c r="B45" s="321" t="s">
        <v>911</v>
      </c>
      <c r="C45" s="358">
        <v>2248.36543459175</v>
      </c>
      <c r="D45" s="358">
        <v>151.2489867236741</v>
      </c>
      <c r="E45" s="358">
        <v>1895.593940900323</v>
      </c>
      <c r="F45" s="358">
        <v>1798.87125</v>
      </c>
      <c r="G45" s="369">
        <f t="shared" si="0"/>
        <v>247.97167762399727</v>
      </c>
      <c r="H45" s="28"/>
      <c r="I45" s="28"/>
      <c r="J45" s="28"/>
      <c r="K45" s="28"/>
      <c r="L45" s="521"/>
      <c r="N45" s="15"/>
      <c r="O45" s="15"/>
    </row>
    <row r="46" spans="1:15" ht="12.75">
      <c r="A46" s="5">
        <v>35</v>
      </c>
      <c r="B46" s="321" t="s">
        <v>912</v>
      </c>
      <c r="C46" s="358">
        <v>3710.56747431089</v>
      </c>
      <c r="D46" s="358">
        <v>311.33495591064553</v>
      </c>
      <c r="E46" s="358">
        <v>3901.941221549446</v>
      </c>
      <c r="F46" s="358">
        <v>3702.84465</v>
      </c>
      <c r="G46" s="369">
        <f t="shared" si="0"/>
        <v>510.4315274600913</v>
      </c>
      <c r="H46" s="28"/>
      <c r="I46" s="28"/>
      <c r="J46" s="28"/>
      <c r="K46" s="28"/>
      <c r="L46" s="521"/>
      <c r="N46" s="15"/>
      <c r="O46" s="15"/>
    </row>
    <row r="47" spans="1:15" ht="12.75">
      <c r="A47" s="5">
        <v>36</v>
      </c>
      <c r="B47" s="321" t="s">
        <v>913</v>
      </c>
      <c r="C47" s="358">
        <v>2322.61522219657</v>
      </c>
      <c r="D47" s="358">
        <v>141.48716696061624</v>
      </c>
      <c r="E47" s="358">
        <v>1773.2496740337926</v>
      </c>
      <c r="F47" s="358">
        <v>1682.7696</v>
      </c>
      <c r="G47" s="369">
        <f t="shared" si="0"/>
        <v>231.9672409944087</v>
      </c>
      <c r="H47" s="28"/>
      <c r="I47" s="28"/>
      <c r="J47" s="28"/>
      <c r="K47" s="28"/>
      <c r="L47" s="521"/>
      <c r="N47" s="15"/>
      <c r="O47" s="15"/>
    </row>
    <row r="48" spans="1:15" ht="12.75">
      <c r="A48" s="5">
        <v>37</v>
      </c>
      <c r="B48" s="321" t="s">
        <v>914</v>
      </c>
      <c r="C48" s="358">
        <v>2978.41481368795</v>
      </c>
      <c r="D48" s="358">
        <v>184.6331412947981</v>
      </c>
      <c r="E48" s="358">
        <v>2313.9954290551996</v>
      </c>
      <c r="F48" s="358">
        <v>2195.9238</v>
      </c>
      <c r="G48" s="369">
        <f t="shared" si="0"/>
        <v>302.7047703499975</v>
      </c>
      <c r="H48" s="28"/>
      <c r="I48" s="28"/>
      <c r="J48" s="28"/>
      <c r="K48" s="28"/>
      <c r="L48" s="521"/>
      <c r="N48" s="15"/>
      <c r="O48" s="15"/>
    </row>
    <row r="49" spans="1:15" ht="12.75">
      <c r="A49" s="5">
        <v>38</v>
      </c>
      <c r="B49" s="321" t="s">
        <v>915</v>
      </c>
      <c r="C49" s="358">
        <v>2879.62870315675</v>
      </c>
      <c r="D49" s="358">
        <v>200.2531047557398</v>
      </c>
      <c r="E49" s="358">
        <v>2509.7594386861547</v>
      </c>
      <c r="F49" s="358">
        <v>2381.69895</v>
      </c>
      <c r="G49" s="369">
        <f t="shared" si="0"/>
        <v>328.3135934418947</v>
      </c>
      <c r="H49" s="28"/>
      <c r="I49" s="28"/>
      <c r="J49" s="28"/>
      <c r="K49" s="28"/>
      <c r="L49" s="521"/>
      <c r="N49" s="15"/>
      <c r="O49" s="15"/>
    </row>
    <row r="50" spans="1:15" ht="12.75">
      <c r="A50" s="3" t="s">
        <v>14</v>
      </c>
      <c r="B50" s="30"/>
      <c r="C50" s="358">
        <f>SUM(C12:C49)</f>
        <v>125398.66999999995</v>
      </c>
      <c r="D50" s="358">
        <f>SUM(D12:D49)</f>
        <v>9734.53</v>
      </c>
      <c r="E50" s="358">
        <f>SUM(E12:E49)</f>
        <v>122002.24599999997</v>
      </c>
      <c r="F50" s="358">
        <f>SUM(F12:F49)</f>
        <v>115777.08075000002</v>
      </c>
      <c r="G50" s="369">
        <f>SUM(G12:G49)</f>
        <v>15959.69524999997</v>
      </c>
      <c r="H50" s="28"/>
      <c r="I50" s="28"/>
      <c r="J50" s="28"/>
      <c r="K50" s="28"/>
      <c r="L50" s="521"/>
      <c r="N50" s="15"/>
      <c r="O50" s="15"/>
    </row>
    <row r="51" spans="1:12" ht="12.75">
      <c r="A51" s="21" t="s">
        <v>655</v>
      </c>
      <c r="B51" s="22"/>
      <c r="C51" s="22"/>
      <c r="D51" s="22"/>
      <c r="E51" s="22"/>
      <c r="F51" s="22"/>
      <c r="G51" s="22"/>
      <c r="H51" s="22"/>
      <c r="I51" s="22"/>
      <c r="J51" s="22"/>
      <c r="K51" s="22"/>
      <c r="L51" s="22"/>
    </row>
    <row r="52" spans="1:12" ht="15.75" customHeight="1">
      <c r="A52" s="15"/>
      <c r="B52" s="15"/>
      <c r="C52" s="15"/>
      <c r="D52" s="15"/>
      <c r="E52" s="15"/>
      <c r="F52" s="15"/>
      <c r="G52" s="15"/>
      <c r="H52" s="15"/>
      <c r="I52" s="15"/>
      <c r="J52" s="15"/>
      <c r="K52" s="15"/>
      <c r="L52" s="15"/>
    </row>
    <row r="53" spans="1:12" ht="15.75" customHeight="1">
      <c r="A53" s="15"/>
      <c r="B53" s="15"/>
      <c r="C53" s="15"/>
      <c r="D53" s="15"/>
      <c r="E53" s="15"/>
      <c r="F53" s="15"/>
      <c r="G53" s="15"/>
      <c r="H53" s="15"/>
      <c r="I53" s="15"/>
      <c r="J53" s="15"/>
      <c r="K53" s="15"/>
      <c r="L53" s="15"/>
    </row>
    <row r="55" spans="9:13" ht="12.75" customHeight="1">
      <c r="I55" s="594" t="s">
        <v>1086</v>
      </c>
      <c r="J55" s="594"/>
      <c r="K55" s="594"/>
      <c r="L55" s="594"/>
      <c r="M55" s="594"/>
    </row>
    <row r="56" spans="3:13" ht="12.75" customHeight="1">
      <c r="C56" s="385"/>
      <c r="I56" s="594"/>
      <c r="J56" s="594"/>
      <c r="K56" s="594"/>
      <c r="L56" s="594"/>
      <c r="M56" s="594"/>
    </row>
    <row r="57" spans="9:13" ht="12.75" customHeight="1">
      <c r="I57" s="594"/>
      <c r="J57" s="594"/>
      <c r="K57" s="594"/>
      <c r="L57" s="594"/>
      <c r="M57" s="594"/>
    </row>
    <row r="58" spans="9:13" ht="12.75" customHeight="1">
      <c r="I58" s="594"/>
      <c r="J58" s="594"/>
      <c r="K58" s="594"/>
      <c r="L58" s="594"/>
      <c r="M58" s="594"/>
    </row>
  </sheetData>
  <sheetProtection/>
  <mergeCells count="12">
    <mergeCell ref="F7:L7"/>
    <mergeCell ref="A7:B7"/>
    <mergeCell ref="L1:N1"/>
    <mergeCell ref="A2:L2"/>
    <mergeCell ref="A3:L3"/>
    <mergeCell ref="A5:L5"/>
    <mergeCell ref="I8:L8"/>
    <mergeCell ref="A9:A10"/>
    <mergeCell ref="B9:B10"/>
    <mergeCell ref="C9:G9"/>
    <mergeCell ref="H9:L9"/>
    <mergeCell ref="I55:M5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Q59"/>
  <sheetViews>
    <sheetView zoomScale="85" zoomScaleNormal="85" zoomScaleSheetLayoutView="70" zoomScalePageLayoutView="0" workbookViewId="0" topLeftCell="A1">
      <selection activeCell="Q15" sqref="Q15"/>
    </sheetView>
  </sheetViews>
  <sheetFormatPr defaultColWidth="9.140625" defaultRowHeight="12.75"/>
  <cols>
    <col min="1" max="1" width="5.7109375" style="137" customWidth="1"/>
    <col min="2" max="2" width="14.7109375" style="137" customWidth="1"/>
    <col min="3" max="3" width="13.00390625" style="137" customWidth="1"/>
    <col min="4" max="4" width="12.00390625" style="137" customWidth="1"/>
    <col min="5" max="5" width="12.421875" style="137" customWidth="1"/>
    <col min="6" max="6" width="12.7109375" style="137" customWidth="1"/>
    <col min="7" max="7" width="13.140625" style="137" customWidth="1"/>
    <col min="8" max="8" width="12.7109375" style="137" customWidth="1"/>
    <col min="9" max="9" width="12.140625" style="137" customWidth="1"/>
    <col min="10" max="10" width="12.140625" style="265" customWidth="1"/>
    <col min="11" max="11" width="14.57421875" style="137" customWidth="1"/>
    <col min="12" max="12" width="13.140625" style="137" customWidth="1"/>
    <col min="13" max="13" width="12.7109375" style="137" customWidth="1"/>
    <col min="14" max="16384" width="9.140625" style="137" customWidth="1"/>
  </cols>
  <sheetData>
    <row r="1" spans="11:13" ht="12.75">
      <c r="K1" s="571" t="s">
        <v>198</v>
      </c>
      <c r="L1" s="571"/>
      <c r="M1" s="571"/>
    </row>
    <row r="2" ht="12.75" customHeight="1"/>
    <row r="3" spans="2:11" ht="15.75">
      <c r="B3" s="656" t="s">
        <v>0</v>
      </c>
      <c r="C3" s="656"/>
      <c r="D3" s="656"/>
      <c r="E3" s="656"/>
      <c r="F3" s="656"/>
      <c r="G3" s="656"/>
      <c r="H3" s="656"/>
      <c r="I3" s="656"/>
      <c r="J3" s="656"/>
      <c r="K3" s="656"/>
    </row>
    <row r="4" spans="2:11" ht="20.25">
      <c r="B4" s="657" t="s">
        <v>693</v>
      </c>
      <c r="C4" s="657"/>
      <c r="D4" s="657"/>
      <c r="E4" s="657"/>
      <c r="F4" s="657"/>
      <c r="G4" s="657"/>
      <c r="H4" s="657"/>
      <c r="I4" s="657"/>
      <c r="J4" s="657"/>
      <c r="K4" s="657"/>
    </row>
    <row r="5" ht="10.5" customHeight="1"/>
    <row r="6" spans="1:11" ht="15.75">
      <c r="A6" s="253" t="s">
        <v>825</v>
      </c>
      <c r="B6" s="253"/>
      <c r="C6" s="253"/>
      <c r="D6" s="253"/>
      <c r="E6" s="253"/>
      <c r="F6" s="253"/>
      <c r="G6" s="253"/>
      <c r="H6" s="253"/>
      <c r="I6" s="253"/>
      <c r="J6" s="266"/>
      <c r="K6" s="253"/>
    </row>
    <row r="7" spans="1:13" ht="15.75">
      <c r="A7" s="566" t="s">
        <v>876</v>
      </c>
      <c r="B7" s="566"/>
      <c r="C7" s="138"/>
      <c r="D7" s="138"/>
      <c r="E7" s="138"/>
      <c r="F7" s="138"/>
      <c r="G7" s="138"/>
      <c r="H7" s="138"/>
      <c r="L7" s="661" t="s">
        <v>179</v>
      </c>
      <c r="M7" s="661"/>
    </row>
    <row r="8" spans="3:13" ht="15.75">
      <c r="C8" s="138"/>
      <c r="D8" s="138"/>
      <c r="E8" s="138"/>
      <c r="F8" s="138"/>
      <c r="G8" s="631" t="s">
        <v>769</v>
      </c>
      <c r="H8" s="631"/>
      <c r="I8" s="631"/>
      <c r="J8" s="631"/>
      <c r="K8" s="631"/>
      <c r="L8" s="631"/>
      <c r="M8" s="631"/>
    </row>
    <row r="9" spans="1:13" ht="12.75">
      <c r="A9" s="652" t="s">
        <v>18</v>
      </c>
      <c r="B9" s="655" t="s">
        <v>3</v>
      </c>
      <c r="C9" s="651" t="s">
        <v>749</v>
      </c>
      <c r="D9" s="651" t="s">
        <v>780</v>
      </c>
      <c r="E9" s="651" t="s">
        <v>212</v>
      </c>
      <c r="F9" s="651" t="s">
        <v>211</v>
      </c>
      <c r="G9" s="651"/>
      <c r="H9" s="651" t="s">
        <v>176</v>
      </c>
      <c r="I9" s="651"/>
      <c r="J9" s="658" t="s">
        <v>425</v>
      </c>
      <c r="K9" s="651" t="s">
        <v>178</v>
      </c>
      <c r="L9" s="651" t="s">
        <v>402</v>
      </c>
      <c r="M9" s="651" t="s">
        <v>226</v>
      </c>
    </row>
    <row r="10" spans="1:13" ht="12.75">
      <c r="A10" s="653"/>
      <c r="B10" s="655"/>
      <c r="C10" s="651"/>
      <c r="D10" s="651"/>
      <c r="E10" s="651"/>
      <c r="F10" s="651"/>
      <c r="G10" s="651"/>
      <c r="H10" s="651"/>
      <c r="I10" s="651"/>
      <c r="J10" s="659"/>
      <c r="K10" s="651"/>
      <c r="L10" s="651"/>
      <c r="M10" s="651"/>
    </row>
    <row r="11" spans="1:13" ht="27" customHeight="1">
      <c r="A11" s="654"/>
      <c r="B11" s="655"/>
      <c r="C11" s="651"/>
      <c r="D11" s="651"/>
      <c r="E11" s="651"/>
      <c r="F11" s="139" t="s">
        <v>177</v>
      </c>
      <c r="G11" s="139" t="s">
        <v>227</v>
      </c>
      <c r="H11" s="139" t="s">
        <v>177</v>
      </c>
      <c r="I11" s="139" t="s">
        <v>227</v>
      </c>
      <c r="J11" s="660"/>
      <c r="K11" s="651"/>
      <c r="L11" s="651"/>
      <c r="M11" s="651"/>
    </row>
    <row r="12" spans="1:13" ht="12.75">
      <c r="A12" s="144">
        <v>1</v>
      </c>
      <c r="B12" s="144">
        <v>2</v>
      </c>
      <c r="C12" s="144">
        <v>3</v>
      </c>
      <c r="D12" s="144">
        <v>4</v>
      </c>
      <c r="E12" s="144">
        <v>5</v>
      </c>
      <c r="F12" s="144">
        <v>6</v>
      </c>
      <c r="G12" s="144">
        <v>7</v>
      </c>
      <c r="H12" s="144">
        <v>8</v>
      </c>
      <c r="I12" s="144">
        <v>9</v>
      </c>
      <c r="J12" s="267"/>
      <c r="K12" s="144">
        <v>10</v>
      </c>
      <c r="L12" s="164">
        <v>11</v>
      </c>
      <c r="M12" s="164">
        <v>12</v>
      </c>
    </row>
    <row r="13" spans="1:13" ht="15" customHeight="1">
      <c r="A13" s="5">
        <v>1</v>
      </c>
      <c r="B13" s="156" t="s">
        <v>878</v>
      </c>
      <c r="C13" s="372">
        <v>315.798437344557</v>
      </c>
      <c r="D13" s="372">
        <v>43.31433470619976</v>
      </c>
      <c r="E13" s="377">
        <v>282.545825534389</v>
      </c>
      <c r="F13" s="372">
        <v>10504.627586773182</v>
      </c>
      <c r="G13" s="372">
        <v>315.13882760319547</v>
      </c>
      <c r="H13" s="372">
        <v>7353.239310741227</v>
      </c>
      <c r="I13" s="372">
        <v>220.59717932223683</v>
      </c>
      <c r="J13" s="379">
        <f>G13-I13</f>
        <v>94.54164828095864</v>
      </c>
      <c r="K13" s="372">
        <f>(D13+E13)-I13</f>
        <v>105.26298091835193</v>
      </c>
      <c r="L13" s="373"/>
      <c r="M13" s="373"/>
    </row>
    <row r="14" spans="1:13" ht="15" customHeight="1">
      <c r="A14" s="5">
        <v>2</v>
      </c>
      <c r="B14" s="156" t="s">
        <v>879</v>
      </c>
      <c r="C14" s="372">
        <v>217.003448417622</v>
      </c>
      <c r="D14" s="372">
        <v>31.502112693858532</v>
      </c>
      <c r="E14" s="377">
        <v>205.49295048711915</v>
      </c>
      <c r="F14" s="372">
        <v>7639.917923019104</v>
      </c>
      <c r="G14" s="372">
        <v>229.1975376905731</v>
      </c>
      <c r="H14" s="372">
        <v>5347.9425461133715</v>
      </c>
      <c r="I14" s="372">
        <v>160.43827638340113</v>
      </c>
      <c r="J14" s="379">
        <f aca="true" t="shared" si="0" ref="J14:J51">G14-I14</f>
        <v>68.75926130717198</v>
      </c>
      <c r="K14" s="372">
        <f aca="true" t="shared" si="1" ref="K14:K51">(D14+E14)-I14</f>
        <v>76.55678679757654</v>
      </c>
      <c r="L14" s="373"/>
      <c r="M14" s="373"/>
    </row>
    <row r="15" spans="1:13" ht="15" customHeight="1">
      <c r="A15" s="5">
        <v>3</v>
      </c>
      <c r="B15" s="156" t="s">
        <v>880</v>
      </c>
      <c r="C15" s="372">
        <v>180.25</v>
      </c>
      <c r="D15" s="372">
        <v>24.40127185204594</v>
      </c>
      <c r="E15" s="377">
        <v>159.17311315735236</v>
      </c>
      <c r="F15" s="372">
        <v>5917.816242313533</v>
      </c>
      <c r="G15" s="372">
        <v>177.534487269406</v>
      </c>
      <c r="H15" s="372">
        <v>4142.471369619472</v>
      </c>
      <c r="I15" s="372">
        <v>124.27414108858416</v>
      </c>
      <c r="J15" s="379">
        <f t="shared" si="0"/>
        <v>53.26034618082183</v>
      </c>
      <c r="K15" s="372">
        <f t="shared" si="1"/>
        <v>59.30024392081414</v>
      </c>
      <c r="L15" s="373"/>
      <c r="M15" s="373"/>
    </row>
    <row r="16" spans="1:13" ht="15" customHeight="1">
      <c r="A16" s="5">
        <v>4</v>
      </c>
      <c r="B16" s="156" t="s">
        <v>881</v>
      </c>
      <c r="C16" s="372">
        <v>140</v>
      </c>
      <c r="D16" s="372">
        <v>19.214403265957483</v>
      </c>
      <c r="E16" s="377">
        <v>125.33840054926546</v>
      </c>
      <c r="F16" s="372">
        <v>4659.892665558395</v>
      </c>
      <c r="G16" s="372">
        <v>139.79677996675184</v>
      </c>
      <c r="H16" s="372">
        <v>3261.924865890876</v>
      </c>
      <c r="I16" s="372">
        <v>97.85774597672628</v>
      </c>
      <c r="J16" s="379">
        <f t="shared" si="0"/>
        <v>41.939033990025564</v>
      </c>
      <c r="K16" s="372">
        <f t="shared" si="1"/>
        <v>46.695057838496666</v>
      </c>
      <c r="L16" s="373"/>
      <c r="M16" s="373"/>
    </row>
    <row r="17" spans="1:13" ht="15" customHeight="1">
      <c r="A17" s="5">
        <v>5</v>
      </c>
      <c r="B17" s="156" t="s">
        <v>882</v>
      </c>
      <c r="C17" s="372">
        <v>0.52</v>
      </c>
      <c r="D17" s="372">
        <v>30.913163563599618</v>
      </c>
      <c r="E17" s="377">
        <v>201.65114801374656</v>
      </c>
      <c r="F17" s="372">
        <v>7497.085502230742</v>
      </c>
      <c r="G17" s="372">
        <v>224.91256506692227</v>
      </c>
      <c r="H17" s="372">
        <v>5247.959851561519</v>
      </c>
      <c r="I17" s="372">
        <v>157.43879554684557</v>
      </c>
      <c r="J17" s="379">
        <f t="shared" si="0"/>
        <v>67.4737695200767</v>
      </c>
      <c r="K17" s="372">
        <f t="shared" si="1"/>
        <v>75.12551603050062</v>
      </c>
      <c r="L17" s="373"/>
      <c r="M17" s="373"/>
    </row>
    <row r="18" spans="1:13" ht="15" customHeight="1">
      <c r="A18" s="5">
        <v>6</v>
      </c>
      <c r="B18" s="156" t="s">
        <v>883</v>
      </c>
      <c r="C18" s="372">
        <v>164.25</v>
      </c>
      <c r="D18" s="372">
        <v>21.29176376834253</v>
      </c>
      <c r="E18" s="377">
        <v>138.8893310220566</v>
      </c>
      <c r="F18" s="372">
        <v>5163.695819619157</v>
      </c>
      <c r="G18" s="372">
        <v>154.9108745885747</v>
      </c>
      <c r="H18" s="372">
        <v>3614.5870737334094</v>
      </c>
      <c r="I18" s="372">
        <v>108.43761221200228</v>
      </c>
      <c r="J18" s="379">
        <f t="shared" si="0"/>
        <v>46.47326237657242</v>
      </c>
      <c r="K18" s="372">
        <f t="shared" si="1"/>
        <v>51.74348257839685</v>
      </c>
      <c r="L18" s="373"/>
      <c r="M18" s="373"/>
    </row>
    <row r="19" spans="1:13" ht="15" customHeight="1">
      <c r="A19" s="5">
        <v>7</v>
      </c>
      <c r="B19" s="156" t="s">
        <v>884</v>
      </c>
      <c r="C19" s="372">
        <v>290.25</v>
      </c>
      <c r="D19" s="372">
        <v>41.21597861207202</v>
      </c>
      <c r="E19" s="377">
        <v>268.85793770459907</v>
      </c>
      <c r="F19" s="372">
        <v>9995.732564772698</v>
      </c>
      <c r="G19" s="372">
        <v>299.8719769431809</v>
      </c>
      <c r="H19" s="372">
        <v>6997.012795340887</v>
      </c>
      <c r="I19" s="372">
        <v>209.9103838602266</v>
      </c>
      <c r="J19" s="379">
        <f t="shared" si="0"/>
        <v>89.96159308295432</v>
      </c>
      <c r="K19" s="372">
        <f t="shared" si="1"/>
        <v>100.1635324564445</v>
      </c>
      <c r="L19" s="373"/>
      <c r="M19" s="373"/>
    </row>
    <row r="20" spans="1:13" ht="15" customHeight="1">
      <c r="A20" s="5">
        <v>8</v>
      </c>
      <c r="B20" s="156" t="s">
        <v>885</v>
      </c>
      <c r="C20" s="372">
        <v>81.36</v>
      </c>
      <c r="D20" s="372">
        <v>10.599805612182788</v>
      </c>
      <c r="E20" s="377">
        <v>69.14410315921482</v>
      </c>
      <c r="F20" s="372">
        <v>2570.6734549528</v>
      </c>
      <c r="G20" s="372">
        <v>77.120203648584</v>
      </c>
      <c r="H20" s="372">
        <v>1799.47141846696</v>
      </c>
      <c r="I20" s="372">
        <v>53.98414255400879</v>
      </c>
      <c r="J20" s="379">
        <f t="shared" si="0"/>
        <v>23.136061094575204</v>
      </c>
      <c r="K20" s="372">
        <f t="shared" si="1"/>
        <v>25.759766217388822</v>
      </c>
      <c r="L20" s="373"/>
      <c r="M20" s="373"/>
    </row>
    <row r="21" spans="1:13" ht="15" customHeight="1">
      <c r="A21" s="5">
        <v>9</v>
      </c>
      <c r="B21" s="156" t="s">
        <v>886</v>
      </c>
      <c r="C21" s="372">
        <v>65.85</v>
      </c>
      <c r="D21" s="372">
        <v>7.590850009990002</v>
      </c>
      <c r="E21" s="377">
        <v>49.516239765154715</v>
      </c>
      <c r="F21" s="372">
        <v>1840.9391016361396</v>
      </c>
      <c r="G21" s="372">
        <v>55.22817304908419</v>
      </c>
      <c r="H21" s="372">
        <v>1288.6573711452977</v>
      </c>
      <c r="I21" s="372">
        <v>38.65972113435893</v>
      </c>
      <c r="J21" s="379">
        <f t="shared" si="0"/>
        <v>16.56845191472526</v>
      </c>
      <c r="K21" s="372">
        <f t="shared" si="1"/>
        <v>18.447368640785783</v>
      </c>
      <c r="L21" s="373"/>
      <c r="M21" s="373"/>
    </row>
    <row r="22" spans="1:13" ht="15" customHeight="1">
      <c r="A22" s="5">
        <v>10</v>
      </c>
      <c r="B22" s="156" t="s">
        <v>887</v>
      </c>
      <c r="C22" s="372">
        <v>180</v>
      </c>
      <c r="D22" s="372">
        <v>25.284500696192723</v>
      </c>
      <c r="E22" s="377">
        <v>164.9345458238806</v>
      </c>
      <c r="F22" s="372">
        <v>6132.017618014915</v>
      </c>
      <c r="G22" s="372">
        <v>183.96052854044743</v>
      </c>
      <c r="H22" s="372">
        <v>4292.41233261044</v>
      </c>
      <c r="I22" s="372">
        <v>128.7723699783132</v>
      </c>
      <c r="J22" s="379">
        <f t="shared" si="0"/>
        <v>55.18815856213422</v>
      </c>
      <c r="K22" s="372">
        <f t="shared" si="1"/>
        <v>61.44667654176013</v>
      </c>
      <c r="L22" s="373"/>
      <c r="M22" s="373"/>
    </row>
    <row r="23" spans="1:13" ht="15" customHeight="1">
      <c r="A23" s="5">
        <v>11</v>
      </c>
      <c r="B23" s="156" t="s">
        <v>888</v>
      </c>
      <c r="C23" s="372">
        <v>245.95</v>
      </c>
      <c r="D23" s="372">
        <v>31.894925850596522</v>
      </c>
      <c r="E23" s="377">
        <v>208.05532893305704</v>
      </c>
      <c r="F23" s="372">
        <v>7735.18328841618</v>
      </c>
      <c r="G23" s="372">
        <v>232.05549865248543</v>
      </c>
      <c r="H23" s="372">
        <v>5414.6283018913255</v>
      </c>
      <c r="I23" s="372">
        <v>162.43884905673977</v>
      </c>
      <c r="J23" s="379">
        <f t="shared" si="0"/>
        <v>69.61664959574566</v>
      </c>
      <c r="K23" s="372">
        <f t="shared" si="1"/>
        <v>77.51140572691381</v>
      </c>
      <c r="L23" s="373"/>
      <c r="M23" s="373"/>
    </row>
    <row r="24" spans="1:13" ht="15" customHeight="1">
      <c r="A24" s="5">
        <v>12</v>
      </c>
      <c r="B24" s="156" t="s">
        <v>889</v>
      </c>
      <c r="C24" s="372">
        <v>385.25</v>
      </c>
      <c r="D24" s="372">
        <v>55.71323633504318</v>
      </c>
      <c r="E24" s="377">
        <v>363.42569868039874</v>
      </c>
      <c r="F24" s="372">
        <v>13511.619266998456</v>
      </c>
      <c r="G24" s="372">
        <v>405.34857800995366</v>
      </c>
      <c r="H24" s="372">
        <v>9458.133486898918</v>
      </c>
      <c r="I24" s="372">
        <v>283.7440046069675</v>
      </c>
      <c r="J24" s="379">
        <f t="shared" si="0"/>
        <v>121.60457340298615</v>
      </c>
      <c r="K24" s="372">
        <f t="shared" si="1"/>
        <v>135.3949304084744</v>
      </c>
      <c r="L24" s="373"/>
      <c r="M24" s="373"/>
    </row>
    <row r="25" spans="1:13" ht="15" customHeight="1">
      <c r="A25" s="5">
        <v>13</v>
      </c>
      <c r="B25" s="156" t="s">
        <v>890</v>
      </c>
      <c r="C25" s="372">
        <v>365.25</v>
      </c>
      <c r="D25" s="372">
        <v>32.556896176574504</v>
      </c>
      <c r="E25" s="377">
        <v>212.3734594896357</v>
      </c>
      <c r="F25" s="372">
        <v>7895.724868820467</v>
      </c>
      <c r="G25" s="372">
        <v>236.87174606461403</v>
      </c>
      <c r="H25" s="372">
        <v>5527.007408174327</v>
      </c>
      <c r="I25" s="372">
        <v>165.8102222452298</v>
      </c>
      <c r="J25" s="379">
        <f t="shared" si="0"/>
        <v>71.06152381938423</v>
      </c>
      <c r="K25" s="372">
        <f t="shared" si="1"/>
        <v>79.12013342098041</v>
      </c>
      <c r="L25" s="373"/>
      <c r="M25" s="373"/>
    </row>
    <row r="26" spans="1:13" ht="15" customHeight="1">
      <c r="A26" s="5">
        <v>14</v>
      </c>
      <c r="B26" s="156" t="s">
        <v>891</v>
      </c>
      <c r="C26" s="372">
        <v>245.32</v>
      </c>
      <c r="D26" s="372">
        <v>29.67117736871896</v>
      </c>
      <c r="E26" s="377">
        <v>193.54948797175032</v>
      </c>
      <c r="F26" s="372">
        <v>7195.878002828302</v>
      </c>
      <c r="G26" s="372">
        <v>215.87634008484903</v>
      </c>
      <c r="H26" s="372">
        <v>5037.114601979811</v>
      </c>
      <c r="I26" s="372">
        <v>151.11343805939433</v>
      </c>
      <c r="J26" s="379">
        <f t="shared" si="0"/>
        <v>64.76290202545471</v>
      </c>
      <c r="K26" s="372">
        <f t="shared" si="1"/>
        <v>72.10722728107496</v>
      </c>
      <c r="L26" s="373"/>
      <c r="M26" s="373"/>
    </row>
    <row r="27" spans="1:13" ht="15" customHeight="1">
      <c r="A27" s="5">
        <v>15</v>
      </c>
      <c r="B27" s="156" t="s">
        <v>892</v>
      </c>
      <c r="C27" s="372">
        <v>418.35</v>
      </c>
      <c r="D27" s="372">
        <v>55.342979218429</v>
      </c>
      <c r="E27" s="377">
        <v>361.0104566275464</v>
      </c>
      <c r="F27" s="372">
        <v>13421.824210748227</v>
      </c>
      <c r="G27" s="372">
        <v>402.65472632244683</v>
      </c>
      <c r="H27" s="372">
        <v>9395.276947523758</v>
      </c>
      <c r="I27" s="372">
        <v>281.8583084257127</v>
      </c>
      <c r="J27" s="379">
        <f t="shared" si="0"/>
        <v>120.79641789673411</v>
      </c>
      <c r="K27" s="372">
        <f t="shared" si="1"/>
        <v>134.49512742026263</v>
      </c>
      <c r="L27" s="373"/>
      <c r="M27" s="373"/>
    </row>
    <row r="28" spans="1:13" ht="15" customHeight="1">
      <c r="A28" s="5">
        <v>16</v>
      </c>
      <c r="B28" s="156" t="s">
        <v>893</v>
      </c>
      <c r="C28" s="372">
        <v>385.25</v>
      </c>
      <c r="D28" s="372">
        <v>46.442223309681864</v>
      </c>
      <c r="E28" s="377">
        <v>302.9495065246446</v>
      </c>
      <c r="F28" s="372">
        <v>11263.205668033392</v>
      </c>
      <c r="G28" s="372">
        <v>337.8961700410017</v>
      </c>
      <c r="H28" s="372">
        <v>7884.243967623373</v>
      </c>
      <c r="I28" s="372">
        <v>236.52731902870119</v>
      </c>
      <c r="J28" s="379">
        <f t="shared" si="0"/>
        <v>101.36885101230052</v>
      </c>
      <c r="K28" s="372">
        <f t="shared" si="1"/>
        <v>112.86441080562531</v>
      </c>
      <c r="L28" s="373"/>
      <c r="M28" s="373"/>
    </row>
    <row r="29" spans="1:13" ht="15" customHeight="1">
      <c r="A29" s="5">
        <v>17</v>
      </c>
      <c r="B29" s="156" t="s">
        <v>894</v>
      </c>
      <c r="C29" s="372">
        <v>92.25</v>
      </c>
      <c r="D29" s="372">
        <v>9.694211304201906</v>
      </c>
      <c r="E29" s="377">
        <v>63.23677725698693</v>
      </c>
      <c r="F29" s="372">
        <v>2351.0479888209347</v>
      </c>
      <c r="G29" s="372">
        <v>70.53143966462804</v>
      </c>
      <c r="H29" s="372">
        <v>1645.7335921746542</v>
      </c>
      <c r="I29" s="372">
        <v>49.37200776523962</v>
      </c>
      <c r="J29" s="379">
        <f t="shared" si="0"/>
        <v>21.159431899388416</v>
      </c>
      <c r="K29" s="372">
        <f t="shared" si="1"/>
        <v>23.558980795949218</v>
      </c>
      <c r="L29" s="373"/>
      <c r="M29" s="373"/>
    </row>
    <row r="30" spans="1:13" ht="15" customHeight="1">
      <c r="A30" s="5">
        <v>18</v>
      </c>
      <c r="B30" s="156" t="s">
        <v>895</v>
      </c>
      <c r="C30" s="372">
        <v>290.28</v>
      </c>
      <c r="D30" s="372">
        <v>34.0093857589572</v>
      </c>
      <c r="E30" s="377">
        <v>221.84826433006825</v>
      </c>
      <c r="F30" s="372">
        <v>8247.983820506823</v>
      </c>
      <c r="G30" s="372">
        <v>247.43951461520467</v>
      </c>
      <c r="H30" s="372">
        <v>5773.588674354775</v>
      </c>
      <c r="I30" s="372">
        <v>173.20766023064326</v>
      </c>
      <c r="J30" s="379">
        <f t="shared" si="0"/>
        <v>74.23185438456142</v>
      </c>
      <c r="K30" s="372">
        <f t="shared" si="1"/>
        <v>82.64998985838218</v>
      </c>
      <c r="L30" s="373"/>
      <c r="M30" s="373"/>
    </row>
    <row r="31" spans="1:13" ht="15" customHeight="1">
      <c r="A31" s="5">
        <v>19</v>
      </c>
      <c r="B31" s="156" t="s">
        <v>896</v>
      </c>
      <c r="C31" s="372">
        <v>550.85</v>
      </c>
      <c r="D31" s="372">
        <v>70.1160879421471</v>
      </c>
      <c r="E31" s="377">
        <v>457.37763456909653</v>
      </c>
      <c r="F31" s="372">
        <v>17004.610521427872</v>
      </c>
      <c r="G31" s="372">
        <v>510.1383156428362</v>
      </c>
      <c r="H31" s="372">
        <v>11903.22736499951</v>
      </c>
      <c r="I31" s="372">
        <v>357.09682094998533</v>
      </c>
      <c r="J31" s="379">
        <f t="shared" si="0"/>
        <v>153.04149469285085</v>
      </c>
      <c r="K31" s="372">
        <f t="shared" si="1"/>
        <v>170.3969015612583</v>
      </c>
      <c r="L31" s="373"/>
      <c r="M31" s="373"/>
    </row>
    <row r="32" spans="1:13" ht="15" customHeight="1">
      <c r="A32" s="5">
        <v>20</v>
      </c>
      <c r="B32" s="156" t="s">
        <v>897</v>
      </c>
      <c r="C32" s="372">
        <v>384.1793817015735</v>
      </c>
      <c r="D32" s="372">
        <v>51.04277746464166</v>
      </c>
      <c r="E32" s="377">
        <v>332.95960319231256</v>
      </c>
      <c r="F32" s="372">
        <v>12378.935793370338</v>
      </c>
      <c r="G32" s="372">
        <v>371.36807380111014</v>
      </c>
      <c r="H32" s="372">
        <v>8665.255055359235</v>
      </c>
      <c r="I32" s="372">
        <v>259.95765166077706</v>
      </c>
      <c r="J32" s="379">
        <f t="shared" si="0"/>
        <v>111.41042214033308</v>
      </c>
      <c r="K32" s="372">
        <f t="shared" si="1"/>
        <v>124.04472899617713</v>
      </c>
      <c r="L32" s="373"/>
      <c r="M32" s="373"/>
    </row>
    <row r="33" spans="1:13" ht="15" customHeight="1">
      <c r="A33" s="5">
        <v>21</v>
      </c>
      <c r="B33" s="156" t="s">
        <v>898</v>
      </c>
      <c r="C33" s="372">
        <v>392.85</v>
      </c>
      <c r="D33" s="372">
        <v>49.25755068058244</v>
      </c>
      <c r="E33" s="377">
        <v>321.31430426553675</v>
      </c>
      <c r="F33" s="372">
        <v>11945.981145638194</v>
      </c>
      <c r="G33" s="372">
        <v>358.3794343691459</v>
      </c>
      <c r="H33" s="372">
        <v>8362.186801946735</v>
      </c>
      <c r="I33" s="372">
        <v>250.86560405840203</v>
      </c>
      <c r="J33" s="379">
        <f t="shared" si="0"/>
        <v>107.51383031074386</v>
      </c>
      <c r="K33" s="372">
        <f t="shared" si="1"/>
        <v>119.70625088771715</v>
      </c>
      <c r="L33" s="373"/>
      <c r="M33" s="373"/>
    </row>
    <row r="34" spans="1:13" ht="15" customHeight="1">
      <c r="A34" s="5">
        <v>22</v>
      </c>
      <c r="B34" s="156" t="s">
        <v>899</v>
      </c>
      <c r="C34" s="372">
        <v>490.82</v>
      </c>
      <c r="D34" s="372">
        <v>61.90268476325783</v>
      </c>
      <c r="E34" s="377">
        <v>403.8003882055762</v>
      </c>
      <c r="F34" s="372">
        <v>15012.68932029486</v>
      </c>
      <c r="G34" s="372">
        <v>450.3806796088458</v>
      </c>
      <c r="H34" s="372">
        <v>10508.882524206401</v>
      </c>
      <c r="I34" s="372">
        <v>315.266475726192</v>
      </c>
      <c r="J34" s="379">
        <f t="shared" si="0"/>
        <v>135.11420388265378</v>
      </c>
      <c r="K34" s="372">
        <f t="shared" si="1"/>
        <v>150.436597242642</v>
      </c>
      <c r="L34" s="373"/>
      <c r="M34" s="373"/>
    </row>
    <row r="35" spans="1:13" ht="15" customHeight="1">
      <c r="A35" s="5">
        <v>23</v>
      </c>
      <c r="B35" s="156" t="s">
        <v>900</v>
      </c>
      <c r="C35" s="372">
        <v>325.95</v>
      </c>
      <c r="D35" s="372">
        <v>47.824269606580536</v>
      </c>
      <c r="E35" s="377">
        <v>311.96479937244374</v>
      </c>
      <c r="F35" s="372">
        <v>11598.380656985064</v>
      </c>
      <c r="G35" s="372">
        <v>347.95141970955194</v>
      </c>
      <c r="H35" s="372">
        <v>8118.866459889544</v>
      </c>
      <c r="I35" s="372">
        <v>243.5659937966863</v>
      </c>
      <c r="J35" s="379">
        <f t="shared" si="0"/>
        <v>104.38542591286563</v>
      </c>
      <c r="K35" s="372">
        <f t="shared" si="1"/>
        <v>116.22307518233794</v>
      </c>
      <c r="L35" s="373"/>
      <c r="M35" s="373"/>
    </row>
    <row r="36" spans="1:13" ht="15" customHeight="1">
      <c r="A36" s="5">
        <v>24</v>
      </c>
      <c r="B36" s="156" t="s">
        <v>901</v>
      </c>
      <c r="C36" s="372">
        <v>325.65</v>
      </c>
      <c r="D36" s="372">
        <v>39.776505546326476</v>
      </c>
      <c r="E36" s="377">
        <v>259.4680415315574</v>
      </c>
      <c r="F36" s="372">
        <v>9646.630389259351</v>
      </c>
      <c r="G36" s="372">
        <v>289.3989116777806</v>
      </c>
      <c r="H36" s="372">
        <v>6752.6412724815455</v>
      </c>
      <c r="I36" s="372">
        <v>202.57923817444637</v>
      </c>
      <c r="J36" s="379">
        <f t="shared" si="0"/>
        <v>86.8196735033342</v>
      </c>
      <c r="K36" s="372">
        <f t="shared" si="1"/>
        <v>96.66530890343748</v>
      </c>
      <c r="L36" s="373"/>
      <c r="M36" s="373"/>
    </row>
    <row r="37" spans="1:13" ht="15" customHeight="1">
      <c r="A37" s="5">
        <v>25</v>
      </c>
      <c r="B37" s="156" t="s">
        <v>902</v>
      </c>
      <c r="C37" s="372">
        <v>190.25</v>
      </c>
      <c r="D37" s="372">
        <v>24.344627574429857</v>
      </c>
      <c r="E37" s="377">
        <v>158.8036141383926</v>
      </c>
      <c r="F37" s="372">
        <v>5904.078826159855</v>
      </c>
      <c r="G37" s="372">
        <v>177.12236478479568</v>
      </c>
      <c r="H37" s="372">
        <v>4132.855178311898</v>
      </c>
      <c r="I37" s="372">
        <v>123.98565534935695</v>
      </c>
      <c r="J37" s="379">
        <f t="shared" si="0"/>
        <v>53.13670943543873</v>
      </c>
      <c r="K37" s="372">
        <f t="shared" si="1"/>
        <v>59.16258636346551</v>
      </c>
      <c r="L37" s="373"/>
      <c r="M37" s="373"/>
    </row>
    <row r="38" spans="1:13" ht="15" customHeight="1">
      <c r="A38" s="5">
        <v>26</v>
      </c>
      <c r="B38" s="156" t="s">
        <v>903</v>
      </c>
      <c r="C38" s="372">
        <v>258.65</v>
      </c>
      <c r="D38" s="372">
        <v>30.73420444680707</v>
      </c>
      <c r="E38" s="377">
        <v>200.48377116878217</v>
      </c>
      <c r="F38" s="372">
        <v>7453.684192065993</v>
      </c>
      <c r="G38" s="372">
        <v>223.61052576197977</v>
      </c>
      <c r="H38" s="372">
        <v>5217.578934446195</v>
      </c>
      <c r="I38" s="372">
        <v>156.52736803338584</v>
      </c>
      <c r="J38" s="379">
        <f t="shared" si="0"/>
        <v>67.08315772859393</v>
      </c>
      <c r="K38" s="372">
        <f t="shared" si="1"/>
        <v>74.6906075822034</v>
      </c>
      <c r="L38" s="373"/>
      <c r="M38" s="373"/>
    </row>
    <row r="39" spans="1:13" ht="15" customHeight="1">
      <c r="A39" s="5">
        <v>27</v>
      </c>
      <c r="B39" s="156" t="s">
        <v>904</v>
      </c>
      <c r="C39" s="372">
        <v>245.26</v>
      </c>
      <c r="D39" s="372">
        <v>37.92298702136513</v>
      </c>
      <c r="E39" s="377">
        <v>247.37726545636744</v>
      </c>
      <c r="F39" s="372">
        <v>9197.113573129718</v>
      </c>
      <c r="G39" s="372">
        <v>275.91340719389154</v>
      </c>
      <c r="H39" s="372">
        <v>6437.979501190802</v>
      </c>
      <c r="I39" s="372">
        <v>193.13938503572405</v>
      </c>
      <c r="J39" s="379">
        <f t="shared" si="0"/>
        <v>82.7740221581675</v>
      </c>
      <c r="K39" s="372">
        <f t="shared" si="1"/>
        <v>92.16086744200851</v>
      </c>
      <c r="L39" s="373"/>
      <c r="M39" s="373"/>
    </row>
    <row r="40" spans="1:13" ht="15" customHeight="1">
      <c r="A40" s="5">
        <v>28</v>
      </c>
      <c r="B40" s="156" t="s">
        <v>905</v>
      </c>
      <c r="C40" s="372">
        <v>270.95</v>
      </c>
      <c r="D40" s="372">
        <v>33.80644678325654</v>
      </c>
      <c r="E40" s="377">
        <v>220.52446331104352</v>
      </c>
      <c r="F40" s="372">
        <v>8198.766895508747</v>
      </c>
      <c r="G40" s="372">
        <v>245.9630068652624</v>
      </c>
      <c r="H40" s="372">
        <v>5739.136826856122</v>
      </c>
      <c r="I40" s="372">
        <v>172.17410480568364</v>
      </c>
      <c r="J40" s="379">
        <f t="shared" si="0"/>
        <v>73.78890205957876</v>
      </c>
      <c r="K40" s="372">
        <f t="shared" si="1"/>
        <v>82.15680528861643</v>
      </c>
      <c r="L40" s="373"/>
      <c r="M40" s="373"/>
    </row>
    <row r="41" spans="1:17" ht="15" customHeight="1">
      <c r="A41" s="5">
        <v>29</v>
      </c>
      <c r="B41" s="156" t="s">
        <v>906</v>
      </c>
      <c r="C41" s="372">
        <v>198.35</v>
      </c>
      <c r="D41" s="372">
        <v>24.689565178131094</v>
      </c>
      <c r="E41" s="377">
        <v>161.0536932555416</v>
      </c>
      <c r="F41" s="372">
        <v>5987.733373600863</v>
      </c>
      <c r="G41" s="372">
        <v>179.63200120802588</v>
      </c>
      <c r="H41" s="372">
        <v>4191.413361520604</v>
      </c>
      <c r="I41" s="372">
        <v>125.74240084561812</v>
      </c>
      <c r="J41" s="379">
        <f t="shared" si="0"/>
        <v>53.88960036240776</v>
      </c>
      <c r="K41" s="372">
        <f t="shared" si="1"/>
        <v>60.00085758805456</v>
      </c>
      <c r="L41" s="140"/>
      <c r="M41" s="373"/>
      <c r="P41" s="523"/>
      <c r="Q41" s="137" t="s">
        <v>10</v>
      </c>
    </row>
    <row r="42" spans="1:13" ht="15" customHeight="1">
      <c r="A42" s="5">
        <v>30</v>
      </c>
      <c r="B42" s="156" t="s">
        <v>907</v>
      </c>
      <c r="C42" s="372">
        <v>110.32</v>
      </c>
      <c r="D42" s="372">
        <v>15.048202025603148</v>
      </c>
      <c r="E42" s="377">
        <v>98.161652325315</v>
      </c>
      <c r="F42" s="372">
        <v>3649.5021613909466</v>
      </c>
      <c r="G42" s="372">
        <v>109.4850648417284</v>
      </c>
      <c r="H42" s="372">
        <v>2554.6515129736626</v>
      </c>
      <c r="I42" s="372">
        <v>76.63954538920989</v>
      </c>
      <c r="J42" s="379">
        <f t="shared" si="0"/>
        <v>32.845519452518516</v>
      </c>
      <c r="K42" s="372">
        <f t="shared" si="1"/>
        <v>36.570308961708264</v>
      </c>
      <c r="L42" s="140"/>
      <c r="M42" s="373"/>
    </row>
    <row r="43" spans="1:13" ht="15" customHeight="1">
      <c r="A43" s="5">
        <v>31</v>
      </c>
      <c r="B43" s="321" t="s">
        <v>908</v>
      </c>
      <c r="C43" s="372">
        <v>60.25</v>
      </c>
      <c r="D43" s="372">
        <v>7.380661304446693</v>
      </c>
      <c r="E43" s="377">
        <v>48.14514768377875</v>
      </c>
      <c r="F43" s="372">
        <v>1789.9639662761049</v>
      </c>
      <c r="G43" s="372">
        <v>53.69891898828315</v>
      </c>
      <c r="H43" s="372">
        <v>1252.9747763932733</v>
      </c>
      <c r="I43" s="372">
        <v>37.5892432917982</v>
      </c>
      <c r="J43" s="379">
        <f t="shared" si="0"/>
        <v>16.10967569648495</v>
      </c>
      <c r="K43" s="372">
        <f t="shared" si="1"/>
        <v>17.936565696427245</v>
      </c>
      <c r="L43" s="140"/>
      <c r="M43" s="373"/>
    </row>
    <row r="44" spans="1:13" ht="15" customHeight="1">
      <c r="A44" s="5">
        <v>32</v>
      </c>
      <c r="B44" s="321" t="s">
        <v>909</v>
      </c>
      <c r="C44" s="372">
        <v>98.25</v>
      </c>
      <c r="D44" s="372">
        <v>11.179877513220655</v>
      </c>
      <c r="E44" s="377">
        <v>72.92799815055558</v>
      </c>
      <c r="F44" s="372">
        <v>2711.352962909831</v>
      </c>
      <c r="G44" s="372">
        <v>81.34058888729493</v>
      </c>
      <c r="H44" s="372">
        <v>1897.9470740368818</v>
      </c>
      <c r="I44" s="372">
        <v>56.93841222110645</v>
      </c>
      <c r="J44" s="379">
        <f t="shared" si="0"/>
        <v>24.40217666618848</v>
      </c>
      <c r="K44" s="372">
        <f t="shared" si="1"/>
        <v>27.169463442669795</v>
      </c>
      <c r="L44" s="140"/>
      <c r="M44" s="373"/>
    </row>
    <row r="45" spans="1:13" ht="15" customHeight="1">
      <c r="A45" s="5">
        <v>33</v>
      </c>
      <c r="B45" s="321" t="s">
        <v>910</v>
      </c>
      <c r="C45" s="372">
        <v>193.52</v>
      </c>
      <c r="D45" s="372">
        <v>24.21418541387796</v>
      </c>
      <c r="E45" s="377">
        <v>157.95272059038783</v>
      </c>
      <c r="F45" s="372">
        <v>5872.443887576449</v>
      </c>
      <c r="G45" s="372">
        <v>176.17331662729345</v>
      </c>
      <c r="H45" s="372">
        <v>4110.710721303513</v>
      </c>
      <c r="I45" s="372">
        <v>123.32132163910539</v>
      </c>
      <c r="J45" s="379">
        <f t="shared" si="0"/>
        <v>52.85199498818805</v>
      </c>
      <c r="K45" s="372">
        <f t="shared" si="1"/>
        <v>58.845584365160406</v>
      </c>
      <c r="L45" s="140"/>
      <c r="M45" s="373"/>
    </row>
    <row r="46" spans="1:17" s="141" customFormat="1" ht="15" customHeight="1">
      <c r="A46" s="5">
        <v>34</v>
      </c>
      <c r="B46" s="321" t="s">
        <v>911</v>
      </c>
      <c r="C46" s="374">
        <v>135.25</v>
      </c>
      <c r="D46" s="374">
        <v>19.951721179311065</v>
      </c>
      <c r="E46" s="377">
        <v>130.1480345866541</v>
      </c>
      <c r="F46" s="374">
        <v>4838.707603970169</v>
      </c>
      <c r="G46" s="374">
        <v>145.16122811910506</v>
      </c>
      <c r="H46" s="374">
        <v>3387.0953227791174</v>
      </c>
      <c r="I46" s="374">
        <v>101.61285968337351</v>
      </c>
      <c r="J46" s="379">
        <f t="shared" si="0"/>
        <v>43.54836843573155</v>
      </c>
      <c r="K46" s="372">
        <f t="shared" si="1"/>
        <v>48.48689608259163</v>
      </c>
      <c r="L46" s="140"/>
      <c r="M46" s="373"/>
      <c r="N46" s="137"/>
      <c r="O46" s="137"/>
      <c r="P46" s="137"/>
      <c r="Q46" s="137"/>
    </row>
    <row r="47" spans="1:17" s="141" customFormat="1" ht="15" customHeight="1">
      <c r="A47" s="5">
        <v>35</v>
      </c>
      <c r="B47" s="321" t="s">
        <v>912</v>
      </c>
      <c r="C47" s="374">
        <v>190.85</v>
      </c>
      <c r="D47" s="374">
        <v>37.425788313696366</v>
      </c>
      <c r="E47" s="377">
        <v>244.13396458921156</v>
      </c>
      <c r="F47" s="374">
        <v>9076.532539250013</v>
      </c>
      <c r="G47" s="374">
        <v>272.2959761775004</v>
      </c>
      <c r="H47" s="374">
        <v>6353.5727774750085</v>
      </c>
      <c r="I47" s="374">
        <v>190.60718332425026</v>
      </c>
      <c r="J47" s="379">
        <f t="shared" si="0"/>
        <v>81.68879285325013</v>
      </c>
      <c r="K47" s="372">
        <f t="shared" si="1"/>
        <v>90.95256957865766</v>
      </c>
      <c r="L47" s="140"/>
      <c r="M47" s="373"/>
      <c r="N47" s="137"/>
      <c r="O47" s="137"/>
      <c r="P47" s="137"/>
      <c r="Q47" s="137"/>
    </row>
    <row r="48" spans="1:13" ht="15" customHeight="1">
      <c r="A48" s="5">
        <v>36</v>
      </c>
      <c r="B48" s="321" t="s">
        <v>913</v>
      </c>
      <c r="C48" s="372">
        <v>180.54</v>
      </c>
      <c r="D48" s="372">
        <v>21.355396367999326</v>
      </c>
      <c r="E48" s="377">
        <v>139.30441590152847</v>
      </c>
      <c r="F48" s="375">
        <v>5179.128049302629</v>
      </c>
      <c r="G48" s="375">
        <v>155.37384147907886</v>
      </c>
      <c r="H48" s="375">
        <v>3625.38963451184</v>
      </c>
      <c r="I48" s="375">
        <v>108.7616890353552</v>
      </c>
      <c r="J48" s="379">
        <f t="shared" si="0"/>
        <v>46.61215244372366</v>
      </c>
      <c r="K48" s="372">
        <f t="shared" si="1"/>
        <v>51.8981232341726</v>
      </c>
      <c r="L48" s="140"/>
      <c r="M48" s="373"/>
    </row>
    <row r="49" spans="1:13" ht="15" customHeight="1">
      <c r="A49" s="5">
        <v>37</v>
      </c>
      <c r="B49" s="321" t="s">
        <v>914</v>
      </c>
      <c r="C49" s="372">
        <v>210.85</v>
      </c>
      <c r="D49" s="372">
        <v>26.363605850431348</v>
      </c>
      <c r="E49" s="377">
        <v>171.97370869480716</v>
      </c>
      <c r="F49" s="375">
        <v>6393.723075322139</v>
      </c>
      <c r="G49" s="375">
        <v>191.81169225966417</v>
      </c>
      <c r="H49" s="375">
        <v>4475.606152725497</v>
      </c>
      <c r="I49" s="375">
        <v>134.2681845817649</v>
      </c>
      <c r="J49" s="379">
        <f t="shared" si="0"/>
        <v>57.54350767789927</v>
      </c>
      <c r="K49" s="372">
        <f t="shared" si="1"/>
        <v>64.06912996347361</v>
      </c>
      <c r="L49" s="140"/>
      <c r="M49" s="373"/>
    </row>
    <row r="50" spans="1:13" ht="15" customHeight="1">
      <c r="A50" s="5">
        <v>38</v>
      </c>
      <c r="B50" s="321" t="s">
        <v>915</v>
      </c>
      <c r="C50" s="372">
        <v>245.95</v>
      </c>
      <c r="D50" s="372">
        <v>27.629634921242975</v>
      </c>
      <c r="E50" s="377">
        <v>180.2322039802445</v>
      </c>
      <c r="F50" s="376">
        <v>6700.761472497406</v>
      </c>
      <c r="G50" s="376">
        <v>201.02284417492217</v>
      </c>
      <c r="H50" s="376">
        <v>4690.5330307481845</v>
      </c>
      <c r="I50" s="376">
        <v>140.71599092244554</v>
      </c>
      <c r="J50" s="379">
        <f t="shared" si="0"/>
        <v>60.30685325247663</v>
      </c>
      <c r="K50" s="372">
        <f t="shared" si="1"/>
        <v>67.14584797904192</v>
      </c>
      <c r="L50" s="140"/>
      <c r="M50" s="373"/>
    </row>
    <row r="51" spans="1:13" ht="15" customHeight="1">
      <c r="A51" s="3" t="s">
        <v>14</v>
      </c>
      <c r="B51" s="30"/>
      <c r="C51" s="377">
        <f>SUM(C13:C50)</f>
        <v>9122.721267463754</v>
      </c>
      <c r="D51" s="377">
        <f>SUM(D13:D50)</f>
        <v>1212.62</v>
      </c>
      <c r="E51" s="377">
        <f>SUM(E13:E50)</f>
        <v>7910.099999999998</v>
      </c>
      <c r="F51" s="376">
        <v>294085.586</v>
      </c>
      <c r="G51" s="376">
        <f>SUM(G13:G50)</f>
        <v>8822.567579999999</v>
      </c>
      <c r="H51" s="378">
        <f>SUM(H13:H50)</f>
        <v>205859.9101999999</v>
      </c>
      <c r="I51" s="376">
        <f>SUM(I13:I50)</f>
        <v>6175.797306000001</v>
      </c>
      <c r="J51" s="379">
        <f t="shared" si="0"/>
        <v>2646.7702739999977</v>
      </c>
      <c r="K51" s="372">
        <f t="shared" si="1"/>
        <v>2946.922693999996</v>
      </c>
      <c r="L51" s="140"/>
      <c r="M51" s="373"/>
    </row>
    <row r="54" ht="12.75">
      <c r="O54" s="523"/>
    </row>
    <row r="55" ht="12.75">
      <c r="C55" s="523"/>
    </row>
    <row r="56" spans="10:14" ht="12.75" customHeight="1">
      <c r="J56" s="594" t="s">
        <v>1086</v>
      </c>
      <c r="K56" s="594"/>
      <c r="L56" s="594"/>
      <c r="M56" s="594"/>
      <c r="N56" s="594"/>
    </row>
    <row r="57" spans="10:14" ht="12.75" customHeight="1">
      <c r="J57" s="594"/>
      <c r="K57" s="594"/>
      <c r="L57" s="594"/>
      <c r="M57" s="594"/>
      <c r="N57" s="594"/>
    </row>
    <row r="58" spans="10:14" ht="12.75" customHeight="1">
      <c r="J58" s="594"/>
      <c r="K58" s="594"/>
      <c r="L58" s="594"/>
      <c r="M58" s="594"/>
      <c r="N58" s="594"/>
    </row>
    <row r="59" spans="10:14" ht="12.75" customHeight="1">
      <c r="J59" s="594"/>
      <c r="K59" s="594"/>
      <c r="L59" s="594"/>
      <c r="M59" s="594"/>
      <c r="N59" s="594"/>
    </row>
  </sheetData>
  <sheetProtection/>
  <mergeCells count="18">
    <mergeCell ref="J56:N59"/>
    <mergeCell ref="K1:M1"/>
    <mergeCell ref="B3:K3"/>
    <mergeCell ref="B4:K4"/>
    <mergeCell ref="C9:C11"/>
    <mergeCell ref="J9:J11"/>
    <mergeCell ref="L7:M7"/>
    <mergeCell ref="G8:M8"/>
    <mergeCell ref="F9:G10"/>
    <mergeCell ref="H9:I10"/>
    <mergeCell ref="A7:B7"/>
    <mergeCell ref="K9:K11"/>
    <mergeCell ref="D9:D11"/>
    <mergeCell ref="E9:E11"/>
    <mergeCell ref="A9:A11"/>
    <mergeCell ref="M9:M11"/>
    <mergeCell ref="L9:L11"/>
    <mergeCell ref="B9:B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22.xml><?xml version="1.0" encoding="utf-8"?>
<worksheet xmlns="http://schemas.openxmlformats.org/spreadsheetml/2006/main" xmlns:r="http://schemas.openxmlformats.org/officeDocument/2006/relationships">
  <dimension ref="A1:R56"/>
  <sheetViews>
    <sheetView zoomScaleSheetLayoutView="90" zoomScalePageLayoutView="0" workbookViewId="0" topLeftCell="A37">
      <selection activeCell="J53" sqref="J53:N56"/>
    </sheetView>
  </sheetViews>
  <sheetFormatPr defaultColWidth="9.140625" defaultRowHeight="12.75"/>
  <cols>
    <col min="1" max="1" width="5.57421875" style="16" customWidth="1"/>
    <col min="2" max="2" width="15.57421875" style="16" customWidth="1"/>
    <col min="3" max="3" width="10.57421875" style="16" customWidth="1"/>
    <col min="4" max="4" width="9.8515625" style="16" customWidth="1"/>
    <col min="5" max="5" width="8.7109375" style="16" customWidth="1"/>
    <col min="6" max="6" width="10.8515625" style="16" customWidth="1"/>
    <col min="7" max="7" width="10.28125" style="16" customWidth="1"/>
    <col min="8" max="8" width="12.421875" style="16" customWidth="1"/>
    <col min="9" max="9" width="12.140625" style="16" customWidth="1"/>
    <col min="10" max="10" width="9.00390625" style="16" customWidth="1"/>
    <col min="11" max="11" width="12.00390625" style="16" customWidth="1"/>
    <col min="12" max="12" width="13.57421875" style="16" customWidth="1"/>
    <col min="13" max="13" width="0.13671875" style="16" hidden="1" customWidth="1"/>
    <col min="14" max="16384" width="9.140625" style="16" customWidth="1"/>
  </cols>
  <sheetData>
    <row r="1" spans="4:16" ht="15">
      <c r="D1" s="35"/>
      <c r="E1" s="35"/>
      <c r="F1" s="35"/>
      <c r="G1" s="35"/>
      <c r="H1" s="35"/>
      <c r="I1" s="35"/>
      <c r="J1" s="35"/>
      <c r="K1" s="35"/>
      <c r="L1" s="649" t="s">
        <v>426</v>
      </c>
      <c r="M1" s="649"/>
      <c r="N1" s="649"/>
      <c r="O1" s="42"/>
      <c r="P1" s="42"/>
    </row>
    <row r="2" spans="1:16" ht="15">
      <c r="A2" s="637" t="s">
        <v>0</v>
      </c>
      <c r="B2" s="637"/>
      <c r="C2" s="637"/>
      <c r="D2" s="637"/>
      <c r="E2" s="637"/>
      <c r="F2" s="637"/>
      <c r="G2" s="637"/>
      <c r="H2" s="637"/>
      <c r="I2" s="637"/>
      <c r="J2" s="637"/>
      <c r="K2" s="637"/>
      <c r="L2" s="637"/>
      <c r="M2" s="44"/>
      <c r="N2" s="44"/>
      <c r="O2" s="44"/>
      <c r="P2" s="44"/>
    </row>
    <row r="3" spans="1:16" ht="20.25">
      <c r="A3" s="650" t="s">
        <v>693</v>
      </c>
      <c r="B3" s="650"/>
      <c r="C3" s="650"/>
      <c r="D3" s="650"/>
      <c r="E3" s="650"/>
      <c r="F3" s="650"/>
      <c r="G3" s="650"/>
      <c r="H3" s="650"/>
      <c r="I3" s="650"/>
      <c r="J3" s="650"/>
      <c r="K3" s="650"/>
      <c r="L3" s="650"/>
      <c r="M3" s="43"/>
      <c r="N3" s="43"/>
      <c r="O3" s="43"/>
      <c r="P3" s="43"/>
    </row>
    <row r="4" ht="10.5" customHeight="1"/>
    <row r="5" spans="1:12" ht="19.5" customHeight="1">
      <c r="A5" s="638" t="s">
        <v>750</v>
      </c>
      <c r="B5" s="638"/>
      <c r="C5" s="638"/>
      <c r="D5" s="638"/>
      <c r="E5" s="638"/>
      <c r="F5" s="638"/>
      <c r="G5" s="638"/>
      <c r="H5" s="638"/>
      <c r="I5" s="638"/>
      <c r="J5" s="638"/>
      <c r="K5" s="638"/>
      <c r="L5" s="638"/>
    </row>
    <row r="6" spans="1:12" ht="12.75">
      <c r="A6" s="566" t="s">
        <v>876</v>
      </c>
      <c r="B6" s="566"/>
      <c r="F6" s="647" t="s">
        <v>15</v>
      </c>
      <c r="G6" s="647"/>
      <c r="H6" s="647"/>
      <c r="I6" s="647"/>
      <c r="J6" s="647"/>
      <c r="K6" s="647"/>
      <c r="L6" s="647"/>
    </row>
    <row r="7" spans="1:12" ht="12.75">
      <c r="A7" s="15"/>
      <c r="F7" s="17"/>
      <c r="G7" s="98"/>
      <c r="H7" s="98"/>
      <c r="I7" s="648" t="s">
        <v>773</v>
      </c>
      <c r="J7" s="648"/>
      <c r="K7" s="648"/>
      <c r="L7" s="648"/>
    </row>
    <row r="8" spans="1:18" s="15" customFormat="1" ht="12.75">
      <c r="A8" s="550" t="s">
        <v>2</v>
      </c>
      <c r="B8" s="550" t="s">
        <v>3</v>
      </c>
      <c r="C8" s="547" t="s">
        <v>19</v>
      </c>
      <c r="D8" s="548"/>
      <c r="E8" s="548"/>
      <c r="F8" s="548"/>
      <c r="G8" s="548"/>
      <c r="H8" s="547" t="s">
        <v>20</v>
      </c>
      <c r="I8" s="548"/>
      <c r="J8" s="548"/>
      <c r="K8" s="548"/>
      <c r="L8" s="548"/>
      <c r="R8" s="31"/>
    </row>
    <row r="9" spans="1:12" s="15" customFormat="1" ht="63.75">
      <c r="A9" s="550"/>
      <c r="B9" s="550"/>
      <c r="C9" s="5" t="s">
        <v>747</v>
      </c>
      <c r="D9" s="5" t="s">
        <v>780</v>
      </c>
      <c r="E9" s="5" t="s">
        <v>64</v>
      </c>
      <c r="F9" s="5" t="s">
        <v>65</v>
      </c>
      <c r="G9" s="5" t="s">
        <v>359</v>
      </c>
      <c r="H9" s="5" t="s">
        <v>747</v>
      </c>
      <c r="I9" s="5" t="s">
        <v>780</v>
      </c>
      <c r="J9" s="5" t="s">
        <v>64</v>
      </c>
      <c r="K9" s="5" t="s">
        <v>65</v>
      </c>
      <c r="L9" s="5" t="s">
        <v>360</v>
      </c>
    </row>
    <row r="10" spans="1:12" s="15" customFormat="1" ht="12.75">
      <c r="A10" s="5">
        <v>1</v>
      </c>
      <c r="B10" s="5">
        <v>2</v>
      </c>
      <c r="C10" s="5">
        <v>3</v>
      </c>
      <c r="D10" s="5">
        <v>4</v>
      </c>
      <c r="E10" s="5">
        <v>5</v>
      </c>
      <c r="F10" s="5">
        <v>6</v>
      </c>
      <c r="G10" s="5">
        <v>7</v>
      </c>
      <c r="H10" s="5">
        <v>8</v>
      </c>
      <c r="I10" s="5">
        <v>9</v>
      </c>
      <c r="J10" s="5">
        <v>10</v>
      </c>
      <c r="K10" s="5">
        <v>11</v>
      </c>
      <c r="L10" s="5">
        <v>12</v>
      </c>
    </row>
    <row r="11" spans="1:12" s="15" customFormat="1" ht="15" customHeight="1">
      <c r="A11" s="5">
        <v>1</v>
      </c>
      <c r="B11" s="156" t="s">
        <v>878</v>
      </c>
      <c r="C11" s="5" t="s">
        <v>919</v>
      </c>
      <c r="D11" s="5" t="s">
        <v>919</v>
      </c>
      <c r="E11" s="5" t="s">
        <v>919</v>
      </c>
      <c r="F11" s="5" t="s">
        <v>919</v>
      </c>
      <c r="G11" s="5" t="s">
        <v>919</v>
      </c>
      <c r="H11" s="5" t="s">
        <v>919</v>
      </c>
      <c r="I11" s="5" t="s">
        <v>919</v>
      </c>
      <c r="J11" s="5" t="s">
        <v>919</v>
      </c>
      <c r="K11" s="5" t="s">
        <v>919</v>
      </c>
      <c r="L11" s="5" t="s">
        <v>919</v>
      </c>
    </row>
    <row r="12" spans="1:12" s="15" customFormat="1" ht="15" customHeight="1">
      <c r="A12" s="5">
        <v>2</v>
      </c>
      <c r="B12" s="156" t="s">
        <v>879</v>
      </c>
      <c r="C12" s="5" t="s">
        <v>919</v>
      </c>
      <c r="D12" s="5" t="s">
        <v>919</v>
      </c>
      <c r="E12" s="5" t="s">
        <v>919</v>
      </c>
      <c r="F12" s="5" t="s">
        <v>919</v>
      </c>
      <c r="G12" s="5" t="s">
        <v>919</v>
      </c>
      <c r="H12" s="5" t="s">
        <v>919</v>
      </c>
      <c r="I12" s="5" t="s">
        <v>919</v>
      </c>
      <c r="J12" s="5" t="s">
        <v>919</v>
      </c>
      <c r="K12" s="5" t="s">
        <v>919</v>
      </c>
      <c r="L12" s="5" t="s">
        <v>919</v>
      </c>
    </row>
    <row r="13" spans="1:12" s="15" customFormat="1" ht="15" customHeight="1">
      <c r="A13" s="5">
        <v>3</v>
      </c>
      <c r="B13" s="156" t="s">
        <v>880</v>
      </c>
      <c r="C13" s="5" t="s">
        <v>919</v>
      </c>
      <c r="D13" s="5" t="s">
        <v>919</v>
      </c>
      <c r="E13" s="5" t="s">
        <v>919</v>
      </c>
      <c r="F13" s="5" t="s">
        <v>919</v>
      </c>
      <c r="G13" s="5" t="s">
        <v>919</v>
      </c>
      <c r="H13" s="5" t="s">
        <v>919</v>
      </c>
      <c r="I13" s="5" t="s">
        <v>919</v>
      </c>
      <c r="J13" s="5" t="s">
        <v>919</v>
      </c>
      <c r="K13" s="5" t="s">
        <v>919</v>
      </c>
      <c r="L13" s="5" t="s">
        <v>919</v>
      </c>
    </row>
    <row r="14" spans="1:12" s="15" customFormat="1" ht="15" customHeight="1">
      <c r="A14" s="5">
        <v>4</v>
      </c>
      <c r="B14" s="156" t="s">
        <v>881</v>
      </c>
      <c r="C14" s="5" t="s">
        <v>919</v>
      </c>
      <c r="D14" s="5" t="s">
        <v>919</v>
      </c>
      <c r="E14" s="5" t="s">
        <v>919</v>
      </c>
      <c r="F14" s="5" t="s">
        <v>919</v>
      </c>
      <c r="G14" s="5" t="s">
        <v>919</v>
      </c>
      <c r="H14" s="5" t="s">
        <v>919</v>
      </c>
      <c r="I14" s="5" t="s">
        <v>919</v>
      </c>
      <c r="J14" s="5" t="s">
        <v>919</v>
      </c>
      <c r="K14" s="5" t="s">
        <v>919</v>
      </c>
      <c r="L14" s="5" t="s">
        <v>919</v>
      </c>
    </row>
    <row r="15" spans="1:12" s="15" customFormat="1" ht="15" customHeight="1">
      <c r="A15" s="5">
        <v>5</v>
      </c>
      <c r="B15" s="156" t="s">
        <v>882</v>
      </c>
      <c r="C15" s="5" t="s">
        <v>919</v>
      </c>
      <c r="D15" s="5" t="s">
        <v>919</v>
      </c>
      <c r="E15" s="5" t="s">
        <v>919</v>
      </c>
      <c r="F15" s="5" t="s">
        <v>919</v>
      </c>
      <c r="G15" s="5" t="s">
        <v>919</v>
      </c>
      <c r="H15" s="5" t="s">
        <v>919</v>
      </c>
      <c r="I15" s="5" t="s">
        <v>919</v>
      </c>
      <c r="J15" s="5" t="s">
        <v>919</v>
      </c>
      <c r="K15" s="5" t="s">
        <v>919</v>
      </c>
      <c r="L15" s="5" t="s">
        <v>919</v>
      </c>
    </row>
    <row r="16" spans="1:12" s="15" customFormat="1" ht="15" customHeight="1">
      <c r="A16" s="5">
        <v>6</v>
      </c>
      <c r="B16" s="156" t="s">
        <v>883</v>
      </c>
      <c r="C16" s="5" t="s">
        <v>919</v>
      </c>
      <c r="D16" s="5" t="s">
        <v>919</v>
      </c>
      <c r="E16" s="5" t="s">
        <v>919</v>
      </c>
      <c r="F16" s="5" t="s">
        <v>919</v>
      </c>
      <c r="G16" s="5" t="s">
        <v>919</v>
      </c>
      <c r="H16" s="5" t="s">
        <v>919</v>
      </c>
      <c r="I16" s="5" t="s">
        <v>919</v>
      </c>
      <c r="J16" s="5" t="s">
        <v>919</v>
      </c>
      <c r="K16" s="5" t="s">
        <v>919</v>
      </c>
      <c r="L16" s="5" t="s">
        <v>919</v>
      </c>
    </row>
    <row r="17" spans="1:12" s="15" customFormat="1" ht="15" customHeight="1">
      <c r="A17" s="5">
        <v>7</v>
      </c>
      <c r="B17" s="156" t="s">
        <v>884</v>
      </c>
      <c r="C17" s="5" t="s">
        <v>919</v>
      </c>
      <c r="D17" s="5" t="s">
        <v>919</v>
      </c>
      <c r="E17" s="5" t="s">
        <v>919</v>
      </c>
      <c r="F17" s="5" t="s">
        <v>919</v>
      </c>
      <c r="G17" s="5" t="s">
        <v>919</v>
      </c>
      <c r="H17" s="5" t="s">
        <v>919</v>
      </c>
      <c r="I17" s="5" t="s">
        <v>919</v>
      </c>
      <c r="J17" s="5" t="s">
        <v>919</v>
      </c>
      <c r="K17" s="5" t="s">
        <v>919</v>
      </c>
      <c r="L17" s="5" t="s">
        <v>919</v>
      </c>
    </row>
    <row r="18" spans="1:12" s="15" customFormat="1" ht="15" customHeight="1">
      <c r="A18" s="5">
        <v>8</v>
      </c>
      <c r="B18" s="156" t="s">
        <v>885</v>
      </c>
      <c r="C18" s="5" t="s">
        <v>919</v>
      </c>
      <c r="D18" s="5" t="s">
        <v>919</v>
      </c>
      <c r="E18" s="5" t="s">
        <v>919</v>
      </c>
      <c r="F18" s="5" t="s">
        <v>919</v>
      </c>
      <c r="G18" s="5" t="s">
        <v>919</v>
      </c>
      <c r="H18" s="5" t="s">
        <v>919</v>
      </c>
      <c r="I18" s="5" t="s">
        <v>919</v>
      </c>
      <c r="J18" s="5" t="s">
        <v>919</v>
      </c>
      <c r="K18" s="5" t="s">
        <v>919</v>
      </c>
      <c r="L18" s="5" t="s">
        <v>919</v>
      </c>
    </row>
    <row r="19" spans="1:12" s="15" customFormat="1" ht="15" customHeight="1">
      <c r="A19" s="5">
        <v>9</v>
      </c>
      <c r="B19" s="156" t="s">
        <v>886</v>
      </c>
      <c r="C19" s="5" t="s">
        <v>919</v>
      </c>
      <c r="D19" s="5" t="s">
        <v>919</v>
      </c>
      <c r="E19" s="5" t="s">
        <v>919</v>
      </c>
      <c r="F19" s="5" t="s">
        <v>919</v>
      </c>
      <c r="G19" s="5" t="s">
        <v>919</v>
      </c>
      <c r="H19" s="5" t="s">
        <v>919</v>
      </c>
      <c r="I19" s="5" t="s">
        <v>919</v>
      </c>
      <c r="J19" s="5" t="s">
        <v>919</v>
      </c>
      <c r="K19" s="5" t="s">
        <v>919</v>
      </c>
      <c r="L19" s="5" t="s">
        <v>919</v>
      </c>
    </row>
    <row r="20" spans="1:12" s="15" customFormat="1" ht="15" customHeight="1">
      <c r="A20" s="5">
        <v>10</v>
      </c>
      <c r="B20" s="156" t="s">
        <v>887</v>
      </c>
      <c r="C20" s="5" t="s">
        <v>919</v>
      </c>
      <c r="D20" s="5" t="s">
        <v>919</v>
      </c>
      <c r="E20" s="5" t="s">
        <v>919</v>
      </c>
      <c r="F20" s="5" t="s">
        <v>919</v>
      </c>
      <c r="G20" s="5" t="s">
        <v>919</v>
      </c>
      <c r="H20" s="5" t="s">
        <v>919</v>
      </c>
      <c r="I20" s="5" t="s">
        <v>919</v>
      </c>
      <c r="J20" s="5" t="s">
        <v>919</v>
      </c>
      <c r="K20" s="5" t="s">
        <v>919</v>
      </c>
      <c r="L20" s="5" t="s">
        <v>919</v>
      </c>
    </row>
    <row r="21" spans="1:12" s="15" customFormat="1" ht="15" customHeight="1">
      <c r="A21" s="5">
        <v>11</v>
      </c>
      <c r="B21" s="156" t="s">
        <v>888</v>
      </c>
      <c r="C21" s="5" t="s">
        <v>919</v>
      </c>
      <c r="D21" s="5" t="s">
        <v>919</v>
      </c>
      <c r="E21" s="5" t="s">
        <v>919</v>
      </c>
      <c r="F21" s="5" t="s">
        <v>919</v>
      </c>
      <c r="G21" s="5" t="s">
        <v>919</v>
      </c>
      <c r="H21" s="5" t="s">
        <v>919</v>
      </c>
      <c r="I21" s="5" t="s">
        <v>919</v>
      </c>
      <c r="J21" s="5" t="s">
        <v>919</v>
      </c>
      <c r="K21" s="5" t="s">
        <v>919</v>
      </c>
      <c r="L21" s="5" t="s">
        <v>919</v>
      </c>
    </row>
    <row r="22" spans="1:12" s="15" customFormat="1" ht="15" customHeight="1">
      <c r="A22" s="5">
        <v>12</v>
      </c>
      <c r="B22" s="156" t="s">
        <v>889</v>
      </c>
      <c r="C22" s="5" t="s">
        <v>919</v>
      </c>
      <c r="D22" s="5" t="s">
        <v>919</v>
      </c>
      <c r="E22" s="5" t="s">
        <v>919</v>
      </c>
      <c r="F22" s="5" t="s">
        <v>919</v>
      </c>
      <c r="G22" s="5" t="s">
        <v>919</v>
      </c>
      <c r="H22" s="5" t="s">
        <v>919</v>
      </c>
      <c r="I22" s="5" t="s">
        <v>919</v>
      </c>
      <c r="J22" s="5" t="s">
        <v>919</v>
      </c>
      <c r="K22" s="5" t="s">
        <v>919</v>
      </c>
      <c r="L22" s="5" t="s">
        <v>919</v>
      </c>
    </row>
    <row r="23" spans="1:12" s="15" customFormat="1" ht="15" customHeight="1">
      <c r="A23" s="5">
        <v>13</v>
      </c>
      <c r="B23" s="156" t="s">
        <v>890</v>
      </c>
      <c r="C23" s="5" t="s">
        <v>919</v>
      </c>
      <c r="D23" s="5" t="s">
        <v>919</v>
      </c>
      <c r="E23" s="5" t="s">
        <v>919</v>
      </c>
      <c r="F23" s="5" t="s">
        <v>919</v>
      </c>
      <c r="G23" s="5" t="s">
        <v>919</v>
      </c>
      <c r="H23" s="5" t="s">
        <v>919</v>
      </c>
      <c r="I23" s="5" t="s">
        <v>919</v>
      </c>
      <c r="J23" s="5" t="s">
        <v>919</v>
      </c>
      <c r="K23" s="5" t="s">
        <v>919</v>
      </c>
      <c r="L23" s="5" t="s">
        <v>919</v>
      </c>
    </row>
    <row r="24" spans="1:12" s="15" customFormat="1" ht="15" customHeight="1">
      <c r="A24" s="5">
        <v>14</v>
      </c>
      <c r="B24" s="156" t="s">
        <v>891</v>
      </c>
      <c r="C24" s="5" t="s">
        <v>919</v>
      </c>
      <c r="D24" s="5" t="s">
        <v>919</v>
      </c>
      <c r="E24" s="5" t="s">
        <v>919</v>
      </c>
      <c r="F24" s="5" t="s">
        <v>919</v>
      </c>
      <c r="G24" s="5" t="s">
        <v>919</v>
      </c>
      <c r="H24" s="5" t="s">
        <v>919</v>
      </c>
      <c r="I24" s="5" t="s">
        <v>919</v>
      </c>
      <c r="J24" s="5" t="s">
        <v>919</v>
      </c>
      <c r="K24" s="5" t="s">
        <v>919</v>
      </c>
      <c r="L24" s="5" t="s">
        <v>919</v>
      </c>
    </row>
    <row r="25" spans="1:12" s="15" customFormat="1" ht="15" customHeight="1">
      <c r="A25" s="5">
        <v>15</v>
      </c>
      <c r="B25" s="156" t="s">
        <v>892</v>
      </c>
      <c r="C25" s="5" t="s">
        <v>919</v>
      </c>
      <c r="D25" s="5" t="s">
        <v>919</v>
      </c>
      <c r="E25" s="5" t="s">
        <v>919</v>
      </c>
      <c r="F25" s="5" t="s">
        <v>919</v>
      </c>
      <c r="G25" s="5" t="s">
        <v>919</v>
      </c>
      <c r="H25" s="5" t="s">
        <v>919</v>
      </c>
      <c r="I25" s="5" t="s">
        <v>919</v>
      </c>
      <c r="J25" s="5" t="s">
        <v>919</v>
      </c>
      <c r="K25" s="5" t="s">
        <v>919</v>
      </c>
      <c r="L25" s="5" t="s">
        <v>919</v>
      </c>
    </row>
    <row r="26" spans="1:12" s="15" customFormat="1" ht="15" customHeight="1">
      <c r="A26" s="5">
        <v>16</v>
      </c>
      <c r="B26" s="156" t="s">
        <v>893</v>
      </c>
      <c r="C26" s="5" t="s">
        <v>919</v>
      </c>
      <c r="D26" s="5" t="s">
        <v>919</v>
      </c>
      <c r="E26" s="5" t="s">
        <v>919</v>
      </c>
      <c r="F26" s="5" t="s">
        <v>919</v>
      </c>
      <c r="G26" s="5" t="s">
        <v>919</v>
      </c>
      <c r="H26" s="5" t="s">
        <v>919</v>
      </c>
      <c r="I26" s="5" t="s">
        <v>919</v>
      </c>
      <c r="J26" s="5" t="s">
        <v>919</v>
      </c>
      <c r="K26" s="5" t="s">
        <v>919</v>
      </c>
      <c r="L26" s="5" t="s">
        <v>919</v>
      </c>
    </row>
    <row r="27" spans="1:12" s="15" customFormat="1" ht="15" customHeight="1">
      <c r="A27" s="5">
        <v>17</v>
      </c>
      <c r="B27" s="156" t="s">
        <v>894</v>
      </c>
      <c r="C27" s="5" t="s">
        <v>919</v>
      </c>
      <c r="D27" s="5" t="s">
        <v>919</v>
      </c>
      <c r="E27" s="5" t="s">
        <v>919</v>
      </c>
      <c r="F27" s="5" t="s">
        <v>919</v>
      </c>
      <c r="G27" s="5" t="s">
        <v>919</v>
      </c>
      <c r="H27" s="5" t="s">
        <v>919</v>
      </c>
      <c r="I27" s="5" t="s">
        <v>919</v>
      </c>
      <c r="J27" s="5" t="s">
        <v>919</v>
      </c>
      <c r="K27" s="5" t="s">
        <v>919</v>
      </c>
      <c r="L27" s="5" t="s">
        <v>919</v>
      </c>
    </row>
    <row r="28" spans="1:12" s="15" customFormat="1" ht="15" customHeight="1">
      <c r="A28" s="5">
        <v>18</v>
      </c>
      <c r="B28" s="156" t="s">
        <v>895</v>
      </c>
      <c r="C28" s="5" t="s">
        <v>919</v>
      </c>
      <c r="D28" s="5" t="s">
        <v>919</v>
      </c>
      <c r="E28" s="5" t="s">
        <v>919</v>
      </c>
      <c r="F28" s="5" t="s">
        <v>919</v>
      </c>
      <c r="G28" s="5" t="s">
        <v>919</v>
      </c>
      <c r="H28" s="5" t="s">
        <v>919</v>
      </c>
      <c r="I28" s="5" t="s">
        <v>919</v>
      </c>
      <c r="J28" s="5" t="s">
        <v>919</v>
      </c>
      <c r="K28" s="5" t="s">
        <v>919</v>
      </c>
      <c r="L28" s="5" t="s">
        <v>919</v>
      </c>
    </row>
    <row r="29" spans="1:12" s="15" customFormat="1" ht="15" customHeight="1">
      <c r="A29" s="5">
        <v>19</v>
      </c>
      <c r="B29" s="156" t="s">
        <v>896</v>
      </c>
      <c r="C29" s="5" t="s">
        <v>919</v>
      </c>
      <c r="D29" s="5" t="s">
        <v>919</v>
      </c>
      <c r="E29" s="5" t="s">
        <v>919</v>
      </c>
      <c r="F29" s="5" t="s">
        <v>919</v>
      </c>
      <c r="G29" s="5" t="s">
        <v>919</v>
      </c>
      <c r="H29" s="5" t="s">
        <v>919</v>
      </c>
      <c r="I29" s="5" t="s">
        <v>919</v>
      </c>
      <c r="J29" s="5" t="s">
        <v>919</v>
      </c>
      <c r="K29" s="5" t="s">
        <v>919</v>
      </c>
      <c r="L29" s="5" t="s">
        <v>919</v>
      </c>
    </row>
    <row r="30" spans="1:12" s="15" customFormat="1" ht="15" customHeight="1">
      <c r="A30" s="5">
        <v>20</v>
      </c>
      <c r="B30" s="156" t="s">
        <v>897</v>
      </c>
      <c r="C30" s="5" t="s">
        <v>919</v>
      </c>
      <c r="D30" s="5" t="s">
        <v>919</v>
      </c>
      <c r="E30" s="5" t="s">
        <v>919</v>
      </c>
      <c r="F30" s="5" t="s">
        <v>919</v>
      </c>
      <c r="G30" s="5" t="s">
        <v>919</v>
      </c>
      <c r="H30" s="5" t="s">
        <v>919</v>
      </c>
      <c r="I30" s="5" t="s">
        <v>919</v>
      </c>
      <c r="J30" s="5" t="s">
        <v>919</v>
      </c>
      <c r="K30" s="5" t="s">
        <v>919</v>
      </c>
      <c r="L30" s="5" t="s">
        <v>919</v>
      </c>
    </row>
    <row r="31" spans="1:12" s="15" customFormat="1" ht="15" customHeight="1">
      <c r="A31" s="5">
        <v>21</v>
      </c>
      <c r="B31" s="156" t="s">
        <v>898</v>
      </c>
      <c r="C31" s="5" t="s">
        <v>919</v>
      </c>
      <c r="D31" s="5" t="s">
        <v>919</v>
      </c>
      <c r="E31" s="5" t="s">
        <v>919</v>
      </c>
      <c r="F31" s="5" t="s">
        <v>919</v>
      </c>
      <c r="G31" s="5" t="s">
        <v>919</v>
      </c>
      <c r="H31" s="5" t="s">
        <v>919</v>
      </c>
      <c r="I31" s="5" t="s">
        <v>919</v>
      </c>
      <c r="J31" s="5" t="s">
        <v>919</v>
      </c>
      <c r="K31" s="5" t="s">
        <v>919</v>
      </c>
      <c r="L31" s="5" t="s">
        <v>919</v>
      </c>
    </row>
    <row r="32" spans="1:12" s="15" customFormat="1" ht="15" customHeight="1">
      <c r="A32" s="5">
        <v>22</v>
      </c>
      <c r="B32" s="156" t="s">
        <v>899</v>
      </c>
      <c r="C32" s="5" t="s">
        <v>919</v>
      </c>
      <c r="D32" s="5" t="s">
        <v>919</v>
      </c>
      <c r="E32" s="5" t="s">
        <v>919</v>
      </c>
      <c r="F32" s="5" t="s">
        <v>919</v>
      </c>
      <c r="G32" s="5" t="s">
        <v>919</v>
      </c>
      <c r="H32" s="5" t="s">
        <v>919</v>
      </c>
      <c r="I32" s="5" t="s">
        <v>919</v>
      </c>
      <c r="J32" s="5" t="s">
        <v>919</v>
      </c>
      <c r="K32" s="5" t="s">
        <v>919</v>
      </c>
      <c r="L32" s="5" t="s">
        <v>919</v>
      </c>
    </row>
    <row r="33" spans="1:12" s="15" customFormat="1" ht="15" customHeight="1">
      <c r="A33" s="5">
        <v>23</v>
      </c>
      <c r="B33" s="156" t="s">
        <v>900</v>
      </c>
      <c r="C33" s="5" t="s">
        <v>919</v>
      </c>
      <c r="D33" s="5" t="s">
        <v>919</v>
      </c>
      <c r="E33" s="5" t="s">
        <v>919</v>
      </c>
      <c r="F33" s="5" t="s">
        <v>919</v>
      </c>
      <c r="G33" s="5" t="s">
        <v>919</v>
      </c>
      <c r="H33" s="5" t="s">
        <v>919</v>
      </c>
      <c r="I33" s="5" t="s">
        <v>919</v>
      </c>
      <c r="J33" s="5" t="s">
        <v>919</v>
      </c>
      <c r="K33" s="5" t="s">
        <v>919</v>
      </c>
      <c r="L33" s="5" t="s">
        <v>919</v>
      </c>
    </row>
    <row r="34" spans="1:12" s="15" customFormat="1" ht="15" customHeight="1">
      <c r="A34" s="5">
        <v>24</v>
      </c>
      <c r="B34" s="156" t="s">
        <v>901</v>
      </c>
      <c r="C34" s="5" t="s">
        <v>919</v>
      </c>
      <c r="D34" s="5" t="s">
        <v>919</v>
      </c>
      <c r="E34" s="5" t="s">
        <v>919</v>
      </c>
      <c r="F34" s="5" t="s">
        <v>919</v>
      </c>
      <c r="G34" s="5" t="s">
        <v>919</v>
      </c>
      <c r="H34" s="5" t="s">
        <v>919</v>
      </c>
      <c r="I34" s="5" t="s">
        <v>919</v>
      </c>
      <c r="J34" s="5" t="s">
        <v>919</v>
      </c>
      <c r="K34" s="5" t="s">
        <v>919</v>
      </c>
      <c r="L34" s="5" t="s">
        <v>919</v>
      </c>
    </row>
    <row r="35" spans="1:12" s="15" customFormat="1" ht="15" customHeight="1">
      <c r="A35" s="5">
        <v>25</v>
      </c>
      <c r="B35" s="156" t="s">
        <v>902</v>
      </c>
      <c r="C35" s="5" t="s">
        <v>919</v>
      </c>
      <c r="D35" s="5" t="s">
        <v>919</v>
      </c>
      <c r="E35" s="5" t="s">
        <v>919</v>
      </c>
      <c r="F35" s="5" t="s">
        <v>919</v>
      </c>
      <c r="G35" s="5" t="s">
        <v>919</v>
      </c>
      <c r="H35" s="5" t="s">
        <v>919</v>
      </c>
      <c r="I35" s="5" t="s">
        <v>919</v>
      </c>
      <c r="J35" s="5" t="s">
        <v>919</v>
      </c>
      <c r="K35" s="5" t="s">
        <v>919</v>
      </c>
      <c r="L35" s="5" t="s">
        <v>919</v>
      </c>
    </row>
    <row r="36" spans="1:12" s="15" customFormat="1" ht="15" customHeight="1">
      <c r="A36" s="5">
        <v>26</v>
      </c>
      <c r="B36" s="156" t="s">
        <v>903</v>
      </c>
      <c r="C36" s="5" t="s">
        <v>919</v>
      </c>
      <c r="D36" s="5" t="s">
        <v>919</v>
      </c>
      <c r="E36" s="5" t="s">
        <v>919</v>
      </c>
      <c r="F36" s="5" t="s">
        <v>919</v>
      </c>
      <c r="G36" s="5" t="s">
        <v>919</v>
      </c>
      <c r="H36" s="5" t="s">
        <v>919</v>
      </c>
      <c r="I36" s="5" t="s">
        <v>919</v>
      </c>
      <c r="J36" s="5" t="s">
        <v>919</v>
      </c>
      <c r="K36" s="5" t="s">
        <v>919</v>
      </c>
      <c r="L36" s="5" t="s">
        <v>919</v>
      </c>
    </row>
    <row r="37" spans="1:12" s="15" customFormat="1" ht="15" customHeight="1">
      <c r="A37" s="5">
        <v>27</v>
      </c>
      <c r="B37" s="156" t="s">
        <v>904</v>
      </c>
      <c r="C37" s="5" t="s">
        <v>919</v>
      </c>
      <c r="D37" s="5" t="s">
        <v>919</v>
      </c>
      <c r="E37" s="5" t="s">
        <v>919</v>
      </c>
      <c r="F37" s="5" t="s">
        <v>919</v>
      </c>
      <c r="G37" s="5" t="s">
        <v>919</v>
      </c>
      <c r="H37" s="5" t="s">
        <v>919</v>
      </c>
      <c r="I37" s="5" t="s">
        <v>919</v>
      </c>
      <c r="J37" s="5" t="s">
        <v>919</v>
      </c>
      <c r="K37" s="5" t="s">
        <v>919</v>
      </c>
      <c r="L37" s="5" t="s">
        <v>919</v>
      </c>
    </row>
    <row r="38" spans="1:12" s="15" customFormat="1" ht="15" customHeight="1">
      <c r="A38" s="5">
        <v>28</v>
      </c>
      <c r="B38" s="156" t="s">
        <v>905</v>
      </c>
      <c r="C38" s="5" t="s">
        <v>919</v>
      </c>
      <c r="D38" s="5" t="s">
        <v>919</v>
      </c>
      <c r="E38" s="5" t="s">
        <v>919</v>
      </c>
      <c r="F38" s="5" t="s">
        <v>919</v>
      </c>
      <c r="G38" s="5" t="s">
        <v>919</v>
      </c>
      <c r="H38" s="5" t="s">
        <v>919</v>
      </c>
      <c r="I38" s="5" t="s">
        <v>919</v>
      </c>
      <c r="J38" s="5" t="s">
        <v>919</v>
      </c>
      <c r="K38" s="5" t="s">
        <v>919</v>
      </c>
      <c r="L38" s="5" t="s">
        <v>919</v>
      </c>
    </row>
    <row r="39" spans="1:12" s="15" customFormat="1" ht="15" customHeight="1">
      <c r="A39" s="5">
        <v>29</v>
      </c>
      <c r="B39" s="156" t="s">
        <v>906</v>
      </c>
      <c r="C39" s="5" t="s">
        <v>919</v>
      </c>
      <c r="D39" s="5" t="s">
        <v>919</v>
      </c>
      <c r="E39" s="5" t="s">
        <v>919</v>
      </c>
      <c r="F39" s="5" t="s">
        <v>919</v>
      </c>
      <c r="G39" s="5" t="s">
        <v>919</v>
      </c>
      <c r="H39" s="5" t="s">
        <v>919</v>
      </c>
      <c r="I39" s="5" t="s">
        <v>919</v>
      </c>
      <c r="J39" s="5" t="s">
        <v>919</v>
      </c>
      <c r="K39" s="5" t="s">
        <v>919</v>
      </c>
      <c r="L39" s="5" t="s">
        <v>919</v>
      </c>
    </row>
    <row r="40" spans="1:12" s="15" customFormat="1" ht="15" customHeight="1">
      <c r="A40" s="5">
        <v>30</v>
      </c>
      <c r="B40" s="156" t="s">
        <v>907</v>
      </c>
      <c r="C40" s="5" t="s">
        <v>919</v>
      </c>
      <c r="D40" s="5" t="s">
        <v>919</v>
      </c>
      <c r="E40" s="5" t="s">
        <v>919</v>
      </c>
      <c r="F40" s="5" t="s">
        <v>919</v>
      </c>
      <c r="G40" s="5" t="s">
        <v>919</v>
      </c>
      <c r="H40" s="5" t="s">
        <v>919</v>
      </c>
      <c r="I40" s="5" t="s">
        <v>919</v>
      </c>
      <c r="J40" s="5" t="s">
        <v>919</v>
      </c>
      <c r="K40" s="5" t="s">
        <v>919</v>
      </c>
      <c r="L40" s="5" t="s">
        <v>919</v>
      </c>
    </row>
    <row r="41" spans="1:12" s="15" customFormat="1" ht="15" customHeight="1">
      <c r="A41" s="5">
        <v>31</v>
      </c>
      <c r="B41" s="321" t="s">
        <v>908</v>
      </c>
      <c r="C41" s="5" t="s">
        <v>919</v>
      </c>
      <c r="D41" s="5" t="s">
        <v>919</v>
      </c>
      <c r="E41" s="5" t="s">
        <v>919</v>
      </c>
      <c r="F41" s="5" t="s">
        <v>919</v>
      </c>
      <c r="G41" s="5" t="s">
        <v>919</v>
      </c>
      <c r="H41" s="5" t="s">
        <v>919</v>
      </c>
      <c r="I41" s="5" t="s">
        <v>919</v>
      </c>
      <c r="J41" s="5" t="s">
        <v>919</v>
      </c>
      <c r="K41" s="5" t="s">
        <v>919</v>
      </c>
      <c r="L41" s="5" t="s">
        <v>919</v>
      </c>
    </row>
    <row r="42" spans="1:12" s="15" customFormat="1" ht="15" customHeight="1">
      <c r="A42" s="5">
        <v>32</v>
      </c>
      <c r="B42" s="321" t="s">
        <v>909</v>
      </c>
      <c r="C42" s="5" t="s">
        <v>919</v>
      </c>
      <c r="D42" s="5" t="s">
        <v>919</v>
      </c>
      <c r="E42" s="5" t="s">
        <v>919</v>
      </c>
      <c r="F42" s="5" t="s">
        <v>919</v>
      </c>
      <c r="G42" s="5" t="s">
        <v>919</v>
      </c>
      <c r="H42" s="5" t="s">
        <v>919</v>
      </c>
      <c r="I42" s="5" t="s">
        <v>919</v>
      </c>
      <c r="J42" s="5" t="s">
        <v>919</v>
      </c>
      <c r="K42" s="5" t="s">
        <v>919</v>
      </c>
      <c r="L42" s="5" t="s">
        <v>919</v>
      </c>
    </row>
    <row r="43" spans="1:12" ht="15" customHeight="1">
      <c r="A43" s="5">
        <v>33</v>
      </c>
      <c r="B43" s="321" t="s">
        <v>910</v>
      </c>
      <c r="C43" s="5" t="s">
        <v>919</v>
      </c>
      <c r="D43" s="5" t="s">
        <v>919</v>
      </c>
      <c r="E43" s="5" t="s">
        <v>919</v>
      </c>
      <c r="F43" s="5" t="s">
        <v>919</v>
      </c>
      <c r="G43" s="5" t="s">
        <v>919</v>
      </c>
      <c r="H43" s="5" t="s">
        <v>919</v>
      </c>
      <c r="I43" s="5" t="s">
        <v>919</v>
      </c>
      <c r="J43" s="5" t="s">
        <v>919</v>
      </c>
      <c r="K43" s="5" t="s">
        <v>919</v>
      </c>
      <c r="L43" s="5" t="s">
        <v>919</v>
      </c>
    </row>
    <row r="44" spans="1:12" ht="15" customHeight="1">
      <c r="A44" s="5">
        <v>34</v>
      </c>
      <c r="B44" s="321" t="s">
        <v>911</v>
      </c>
      <c r="C44" s="5" t="s">
        <v>919</v>
      </c>
      <c r="D44" s="5" t="s">
        <v>919</v>
      </c>
      <c r="E44" s="5" t="s">
        <v>919</v>
      </c>
      <c r="F44" s="5" t="s">
        <v>919</v>
      </c>
      <c r="G44" s="5" t="s">
        <v>919</v>
      </c>
      <c r="H44" s="5" t="s">
        <v>919</v>
      </c>
      <c r="I44" s="5" t="s">
        <v>919</v>
      </c>
      <c r="J44" s="5" t="s">
        <v>919</v>
      </c>
      <c r="K44" s="5" t="s">
        <v>919</v>
      </c>
      <c r="L44" s="5" t="s">
        <v>919</v>
      </c>
    </row>
    <row r="45" spans="1:12" ht="15" customHeight="1">
      <c r="A45" s="5">
        <v>35</v>
      </c>
      <c r="B45" s="321" t="s">
        <v>912</v>
      </c>
      <c r="C45" s="5" t="s">
        <v>919</v>
      </c>
      <c r="D45" s="5" t="s">
        <v>919</v>
      </c>
      <c r="E45" s="5" t="s">
        <v>919</v>
      </c>
      <c r="F45" s="5" t="s">
        <v>919</v>
      </c>
      <c r="G45" s="5" t="s">
        <v>919</v>
      </c>
      <c r="H45" s="5" t="s">
        <v>919</v>
      </c>
      <c r="I45" s="5" t="s">
        <v>919</v>
      </c>
      <c r="J45" s="5" t="s">
        <v>919</v>
      </c>
      <c r="K45" s="5" t="s">
        <v>919</v>
      </c>
      <c r="L45" s="5" t="s">
        <v>919</v>
      </c>
    </row>
    <row r="46" spans="1:12" ht="15" customHeight="1">
      <c r="A46" s="5">
        <v>36</v>
      </c>
      <c r="B46" s="321" t="s">
        <v>913</v>
      </c>
      <c r="C46" s="5" t="s">
        <v>919</v>
      </c>
      <c r="D46" s="5" t="s">
        <v>919</v>
      </c>
      <c r="E46" s="5" t="s">
        <v>919</v>
      </c>
      <c r="F46" s="5" t="s">
        <v>919</v>
      </c>
      <c r="G46" s="5" t="s">
        <v>919</v>
      </c>
      <c r="H46" s="5" t="s">
        <v>919</v>
      </c>
      <c r="I46" s="5" t="s">
        <v>919</v>
      </c>
      <c r="J46" s="5" t="s">
        <v>919</v>
      </c>
      <c r="K46" s="5" t="s">
        <v>919</v>
      </c>
      <c r="L46" s="5" t="s">
        <v>919</v>
      </c>
    </row>
    <row r="47" spans="1:12" ht="15" customHeight="1">
      <c r="A47" s="5">
        <v>37</v>
      </c>
      <c r="B47" s="321" t="s">
        <v>914</v>
      </c>
      <c r="C47" s="5" t="s">
        <v>919</v>
      </c>
      <c r="D47" s="5" t="s">
        <v>919</v>
      </c>
      <c r="E47" s="5" t="s">
        <v>919</v>
      </c>
      <c r="F47" s="5" t="s">
        <v>919</v>
      </c>
      <c r="G47" s="5" t="s">
        <v>919</v>
      </c>
      <c r="H47" s="5" t="s">
        <v>919</v>
      </c>
      <c r="I47" s="5" t="s">
        <v>919</v>
      </c>
      <c r="J47" s="5" t="s">
        <v>919</v>
      </c>
      <c r="K47" s="5" t="s">
        <v>919</v>
      </c>
      <c r="L47" s="5" t="s">
        <v>919</v>
      </c>
    </row>
    <row r="48" spans="1:12" ht="15" customHeight="1">
      <c r="A48" s="5">
        <v>38</v>
      </c>
      <c r="B48" s="321" t="s">
        <v>915</v>
      </c>
      <c r="C48" s="5" t="s">
        <v>919</v>
      </c>
      <c r="D48" s="5" t="s">
        <v>919</v>
      </c>
      <c r="E48" s="5" t="s">
        <v>919</v>
      </c>
      <c r="F48" s="5" t="s">
        <v>919</v>
      </c>
      <c r="G48" s="5" t="s">
        <v>919</v>
      </c>
      <c r="H48" s="5" t="s">
        <v>919</v>
      </c>
      <c r="I48" s="5" t="s">
        <v>919</v>
      </c>
      <c r="J48" s="5" t="s">
        <v>919</v>
      </c>
      <c r="K48" s="5" t="s">
        <v>919</v>
      </c>
      <c r="L48" s="5" t="s">
        <v>919</v>
      </c>
    </row>
    <row r="49" spans="1:12" ht="12.75">
      <c r="A49" s="3" t="s">
        <v>14</v>
      </c>
      <c r="B49" s="30"/>
      <c r="C49" s="5" t="s">
        <v>919</v>
      </c>
      <c r="D49" s="5" t="s">
        <v>919</v>
      </c>
      <c r="E49" s="5" t="s">
        <v>919</v>
      </c>
      <c r="F49" s="5" t="s">
        <v>919</v>
      </c>
      <c r="G49" s="5" t="s">
        <v>919</v>
      </c>
      <c r="H49" s="5" t="s">
        <v>919</v>
      </c>
      <c r="I49" s="5" t="s">
        <v>919</v>
      </c>
      <c r="J49" s="5" t="s">
        <v>919</v>
      </c>
      <c r="K49" s="5" t="s">
        <v>919</v>
      </c>
      <c r="L49" s="5" t="s">
        <v>919</v>
      </c>
    </row>
    <row r="50" spans="1:12" ht="12.75">
      <c r="A50" s="22" t="s">
        <v>916</v>
      </c>
      <c r="B50" s="22"/>
      <c r="C50" s="22"/>
      <c r="D50" s="22"/>
      <c r="E50" s="22"/>
      <c r="F50" s="22"/>
      <c r="G50" s="22"/>
      <c r="H50" s="22"/>
      <c r="I50" s="22"/>
      <c r="J50" s="22"/>
      <c r="K50" s="22"/>
      <c r="L50" s="22"/>
    </row>
    <row r="51" spans="1:12" ht="12.75">
      <c r="A51" s="21" t="s">
        <v>358</v>
      </c>
      <c r="B51" s="22"/>
      <c r="C51" s="22"/>
      <c r="D51" s="22"/>
      <c r="E51" s="22"/>
      <c r="F51" s="22"/>
      <c r="G51" s="22"/>
      <c r="H51" s="22"/>
      <c r="I51" s="22"/>
      <c r="J51" s="22"/>
      <c r="K51" s="22"/>
      <c r="L51" s="22"/>
    </row>
    <row r="53" spans="10:14" ht="12.75" customHeight="1">
      <c r="J53" s="594" t="s">
        <v>1086</v>
      </c>
      <c r="K53" s="594"/>
      <c r="L53" s="594"/>
      <c r="M53" s="594"/>
      <c r="N53" s="594"/>
    </row>
    <row r="54" spans="10:14" ht="12.75" customHeight="1">
      <c r="J54" s="594"/>
      <c r="K54" s="594"/>
      <c r="L54" s="594"/>
      <c r="M54" s="594"/>
      <c r="N54" s="594"/>
    </row>
    <row r="55" spans="10:14" ht="12.75" customHeight="1">
      <c r="J55" s="594"/>
      <c r="K55" s="594"/>
      <c r="L55" s="594"/>
      <c r="M55" s="594"/>
      <c r="N55" s="594"/>
    </row>
    <row r="56" spans="10:14" ht="12.75" customHeight="1">
      <c r="J56" s="594"/>
      <c r="K56" s="594"/>
      <c r="L56" s="594"/>
      <c r="M56" s="594"/>
      <c r="N56" s="594"/>
    </row>
  </sheetData>
  <sheetProtection/>
  <mergeCells count="12">
    <mergeCell ref="F6:L6"/>
    <mergeCell ref="I7:L7"/>
    <mergeCell ref="A8:A9"/>
    <mergeCell ref="B8:B9"/>
    <mergeCell ref="C8:G8"/>
    <mergeCell ref="H8:L8"/>
    <mergeCell ref="J53:N56"/>
    <mergeCell ref="L1:N1"/>
    <mergeCell ref="A2:L2"/>
    <mergeCell ref="A3:L3"/>
    <mergeCell ref="A5:L5"/>
    <mergeCell ref="A6:B6"/>
  </mergeCells>
  <printOptions horizontalCentered="1"/>
  <pageMargins left="1.11" right="0.708661417322835" top="0.23" bottom="0" header="0.22" footer="0.15"/>
  <pageSetup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A1:S76"/>
  <sheetViews>
    <sheetView zoomScaleSheetLayoutView="90" zoomScalePageLayoutView="0" workbookViewId="0" topLeftCell="A1">
      <selection activeCell="R1" sqref="R1"/>
    </sheetView>
  </sheetViews>
  <sheetFormatPr defaultColWidth="9.140625" defaultRowHeight="12.75"/>
  <cols>
    <col min="1" max="1" width="7.421875" style="16" customWidth="1"/>
    <col min="2" max="2" width="17.140625" style="16" customWidth="1"/>
    <col min="3" max="3" width="9.140625" style="16" customWidth="1"/>
    <col min="4" max="4" width="9.00390625" style="16" customWidth="1"/>
    <col min="5" max="5" width="9.28125" style="16" customWidth="1"/>
    <col min="6" max="6" width="8.8515625" style="16" customWidth="1"/>
    <col min="7" max="7" width="9.00390625" style="16" customWidth="1"/>
    <col min="8" max="8" width="9.57421875" style="16" customWidth="1"/>
    <col min="9" max="9" width="9.28125" style="16" customWidth="1"/>
    <col min="10" max="10" width="10.7109375" style="16" customWidth="1"/>
    <col min="11" max="11" width="11.00390625" style="16" customWidth="1"/>
    <col min="12" max="12" width="8.7109375" style="16" customWidth="1"/>
    <col min="13" max="13" width="8.57421875" style="16" customWidth="1"/>
    <col min="14" max="14" width="10.28125" style="16" customWidth="1"/>
    <col min="15" max="15" width="10.8515625" style="16" customWidth="1"/>
    <col min="16" max="16" width="10.140625" style="16" customWidth="1"/>
    <col min="17" max="17" width="10.7109375" style="16" customWidth="1"/>
    <col min="18" max="16384" width="9.140625" style="16" customWidth="1"/>
  </cols>
  <sheetData>
    <row r="1" spans="8:17" ht="15">
      <c r="H1" s="35"/>
      <c r="I1" s="35"/>
      <c r="J1" s="35"/>
      <c r="K1" s="35"/>
      <c r="L1" s="35"/>
      <c r="M1" s="35"/>
      <c r="N1" s="35"/>
      <c r="O1" s="35"/>
      <c r="P1" s="636" t="s">
        <v>58</v>
      </c>
      <c r="Q1" s="636"/>
    </row>
    <row r="2" spans="1:17" ht="15">
      <c r="A2" s="637" t="s">
        <v>0</v>
      </c>
      <c r="B2" s="637"/>
      <c r="C2" s="637"/>
      <c r="D2" s="637"/>
      <c r="E2" s="637"/>
      <c r="F2" s="637"/>
      <c r="G2" s="637"/>
      <c r="H2" s="637"/>
      <c r="I2" s="637"/>
      <c r="J2" s="637"/>
      <c r="K2" s="637"/>
      <c r="L2" s="637"/>
      <c r="M2" s="637"/>
      <c r="N2" s="637"/>
      <c r="O2" s="637"/>
      <c r="P2" s="637"/>
      <c r="Q2" s="637"/>
    </row>
    <row r="3" spans="1:17" ht="20.25">
      <c r="A3" s="573" t="s">
        <v>693</v>
      </c>
      <c r="B3" s="573"/>
      <c r="C3" s="573"/>
      <c r="D3" s="573"/>
      <c r="E3" s="573"/>
      <c r="F3" s="573"/>
      <c r="G3" s="573"/>
      <c r="H3" s="573"/>
      <c r="I3" s="573"/>
      <c r="J3" s="573"/>
      <c r="K3" s="573"/>
      <c r="L3" s="573"/>
      <c r="M3" s="573"/>
      <c r="N3" s="573"/>
      <c r="O3" s="573"/>
      <c r="P3" s="573"/>
      <c r="Q3" s="573"/>
    </row>
    <row r="4" ht="10.5" customHeight="1"/>
    <row r="5" spans="1:17" ht="12.75">
      <c r="A5" s="25"/>
      <c r="B5" s="25"/>
      <c r="C5" s="25"/>
      <c r="D5" s="25"/>
      <c r="E5" s="24"/>
      <c r="F5" s="24"/>
      <c r="G5" s="24"/>
      <c r="H5" s="24"/>
      <c r="I5" s="24"/>
      <c r="J5" s="24"/>
      <c r="K5" s="24"/>
      <c r="L5" s="24"/>
      <c r="M5" s="24"/>
      <c r="N5" s="25"/>
      <c r="O5" s="25"/>
      <c r="P5" s="24"/>
      <c r="Q5" s="22"/>
    </row>
    <row r="6" spans="1:17" ht="18" customHeight="1">
      <c r="A6" s="638" t="s">
        <v>840</v>
      </c>
      <c r="B6" s="638"/>
      <c r="C6" s="638"/>
      <c r="D6" s="638"/>
      <c r="E6" s="638"/>
      <c r="F6" s="638"/>
      <c r="G6" s="638"/>
      <c r="H6" s="638"/>
      <c r="I6" s="638"/>
      <c r="J6" s="638"/>
      <c r="K6" s="638"/>
      <c r="L6" s="638"/>
      <c r="M6" s="638"/>
      <c r="N6" s="638"/>
      <c r="O6" s="638"/>
      <c r="P6" s="638"/>
      <c r="Q6" s="638"/>
    </row>
    <row r="7" ht="9.75" customHeight="1"/>
    <row r="8" ht="0.75" customHeight="1"/>
    <row r="9" spans="1:17" ht="12.75">
      <c r="A9" s="566" t="s">
        <v>876</v>
      </c>
      <c r="B9" s="566"/>
      <c r="Q9" s="33" t="s">
        <v>17</v>
      </c>
    </row>
    <row r="10" spans="1:17" ht="15.75">
      <c r="A10" s="14"/>
      <c r="N10" s="648" t="s">
        <v>773</v>
      </c>
      <c r="O10" s="648"/>
      <c r="P10" s="648"/>
      <c r="Q10" s="648"/>
    </row>
    <row r="11" spans="1:17" ht="28.5" customHeight="1">
      <c r="A11" s="634" t="s">
        <v>2</v>
      </c>
      <c r="B11" s="634" t="s">
        <v>3</v>
      </c>
      <c r="C11" s="550" t="s">
        <v>751</v>
      </c>
      <c r="D11" s="550"/>
      <c r="E11" s="550"/>
      <c r="F11" s="550" t="s">
        <v>782</v>
      </c>
      <c r="G11" s="550"/>
      <c r="H11" s="550"/>
      <c r="I11" s="663" t="s">
        <v>362</v>
      </c>
      <c r="J11" s="664"/>
      <c r="K11" s="665"/>
      <c r="L11" s="663" t="s">
        <v>85</v>
      </c>
      <c r="M11" s="664"/>
      <c r="N11" s="665"/>
      <c r="O11" s="666" t="s">
        <v>781</v>
      </c>
      <c r="P11" s="667"/>
      <c r="Q11" s="668"/>
    </row>
    <row r="12" spans="1:17" ht="39.75" customHeight="1">
      <c r="A12" s="635"/>
      <c r="B12" s="635"/>
      <c r="C12" s="363" t="s">
        <v>104</v>
      </c>
      <c r="D12" s="363" t="s">
        <v>658</v>
      </c>
      <c r="E12" s="363" t="s">
        <v>14</v>
      </c>
      <c r="F12" s="363" t="s">
        <v>104</v>
      </c>
      <c r="G12" s="363" t="s">
        <v>659</v>
      </c>
      <c r="H12" s="363" t="s">
        <v>14</v>
      </c>
      <c r="I12" s="363" t="s">
        <v>104</v>
      </c>
      <c r="J12" s="363" t="s">
        <v>659</v>
      </c>
      <c r="K12" s="363" t="s">
        <v>14</v>
      </c>
      <c r="L12" s="363" t="s">
        <v>104</v>
      </c>
      <c r="M12" s="363" t="s">
        <v>659</v>
      </c>
      <c r="N12" s="363" t="s">
        <v>14</v>
      </c>
      <c r="O12" s="363" t="s">
        <v>222</v>
      </c>
      <c r="P12" s="363" t="s">
        <v>660</v>
      </c>
      <c r="Q12" s="363" t="s">
        <v>105</v>
      </c>
    </row>
    <row r="13" spans="1:17" s="68" customFormat="1" ht="12.75">
      <c r="A13" s="66">
        <v>1</v>
      </c>
      <c r="B13" s="66">
        <v>2</v>
      </c>
      <c r="C13" s="66">
        <v>3</v>
      </c>
      <c r="D13" s="66">
        <v>4</v>
      </c>
      <c r="E13" s="66">
        <v>5</v>
      </c>
      <c r="F13" s="66">
        <v>6</v>
      </c>
      <c r="G13" s="66">
        <v>7</v>
      </c>
      <c r="H13" s="66">
        <v>8</v>
      </c>
      <c r="I13" s="66">
        <v>9</v>
      </c>
      <c r="J13" s="66">
        <v>10</v>
      </c>
      <c r="K13" s="66">
        <v>11</v>
      </c>
      <c r="L13" s="66">
        <v>12</v>
      </c>
      <c r="M13" s="66">
        <v>13</v>
      </c>
      <c r="N13" s="66">
        <v>14</v>
      </c>
      <c r="O13" s="66">
        <v>15</v>
      </c>
      <c r="P13" s="66">
        <v>16</v>
      </c>
      <c r="Q13" s="66">
        <v>17</v>
      </c>
    </row>
    <row r="14" spans="1:19" s="68" customFormat="1" ht="12.75">
      <c r="A14" s="5">
        <v>1</v>
      </c>
      <c r="B14" s="156" t="s">
        <v>878</v>
      </c>
      <c r="C14" s="457">
        <v>1604.00656515358</v>
      </c>
      <c r="D14" s="457">
        <v>1134.79827857544</v>
      </c>
      <c r="E14" s="369">
        <f>SUM(C14:D14)</f>
        <v>2738.80484372902</v>
      </c>
      <c r="F14" s="369">
        <v>1.456218155333177</v>
      </c>
      <c r="G14" s="369">
        <v>0.5999321374519317</v>
      </c>
      <c r="H14" s="369">
        <f>SUM(F14:G14)</f>
        <v>2.0561502927851087</v>
      </c>
      <c r="I14" s="369">
        <v>1585.1683825599998</v>
      </c>
      <c r="J14" s="369">
        <v>1036.3661582999998</v>
      </c>
      <c r="K14" s="369">
        <f>SUM(I14:J14)</f>
        <v>2621.5345408599997</v>
      </c>
      <c r="L14" s="370">
        <v>1415.3289129999998</v>
      </c>
      <c r="M14" s="370">
        <v>942.1510529999999</v>
      </c>
      <c r="N14" s="369">
        <f>SUM(L14:M14)</f>
        <v>2357.479966</v>
      </c>
      <c r="O14" s="369">
        <f>F14+I14-L14</f>
        <v>171.2956877153331</v>
      </c>
      <c r="P14" s="369">
        <f>G14+J14-M14</f>
        <v>94.8150374374519</v>
      </c>
      <c r="Q14" s="369">
        <f>H14+K14-N14</f>
        <v>266.1107251527851</v>
      </c>
      <c r="S14" s="524"/>
    </row>
    <row r="15" spans="1:19" s="68" customFormat="1" ht="12.75">
      <c r="A15" s="5">
        <v>2</v>
      </c>
      <c r="B15" s="156" t="s">
        <v>879</v>
      </c>
      <c r="C15" s="457">
        <v>1217.40190411722</v>
      </c>
      <c r="D15" s="457">
        <v>857.35592562542</v>
      </c>
      <c r="E15" s="369">
        <f aca="true" t="shared" si="0" ref="E15:E52">SUM(C15:D15)</f>
        <v>2074.75782974264</v>
      </c>
      <c r="F15" s="369">
        <v>1.1001941332409353</v>
      </c>
      <c r="G15" s="369">
        <v>0.4532570966385581</v>
      </c>
      <c r="H15" s="369">
        <f aca="true" t="shared" si="1" ref="H15:H52">SUM(F15:G15)</f>
        <v>1.5534512298794934</v>
      </c>
      <c r="I15" s="369">
        <v>1197.6179175519997</v>
      </c>
      <c r="J15" s="369">
        <v>782.9890859999999</v>
      </c>
      <c r="K15" s="369">
        <f aca="true" t="shared" si="2" ref="K15:K52">SUM(I15:J15)</f>
        <v>1980.6070035519997</v>
      </c>
      <c r="L15" s="370">
        <v>1069.3017120999998</v>
      </c>
      <c r="M15" s="370">
        <v>711.8082599999999</v>
      </c>
      <c r="N15" s="369">
        <f aca="true" t="shared" si="3" ref="N15:N52">SUM(L15:M15)</f>
        <v>1781.1099720999996</v>
      </c>
      <c r="O15" s="369">
        <f aca="true" t="shared" si="4" ref="O15:O52">F15+I15-L15</f>
        <v>129.4163995852407</v>
      </c>
      <c r="P15" s="369">
        <f aca="true" t="shared" si="5" ref="P15:P52">G15+J15-M15</f>
        <v>71.63408309663862</v>
      </c>
      <c r="Q15" s="369">
        <f aca="true" t="shared" si="6" ref="Q15:Q52">H15+K15-N15</f>
        <v>201.05048268187966</v>
      </c>
      <c r="S15" s="524"/>
    </row>
    <row r="16" spans="1:19" s="68" customFormat="1" ht="12.75">
      <c r="A16" s="5">
        <v>3</v>
      </c>
      <c r="B16" s="156" t="s">
        <v>880</v>
      </c>
      <c r="C16" s="457">
        <v>936.732027471179</v>
      </c>
      <c r="D16" s="457">
        <v>617.1799263598053</v>
      </c>
      <c r="E16" s="369">
        <f t="shared" si="0"/>
        <v>1553.9119538309842</v>
      </c>
      <c r="F16" s="369">
        <v>0.7919711291784991</v>
      </c>
      <c r="G16" s="369">
        <v>0.32628360423517244</v>
      </c>
      <c r="H16" s="369">
        <f t="shared" si="1"/>
        <v>1.1182547334136714</v>
      </c>
      <c r="I16" s="369">
        <v>862.101319968</v>
      </c>
      <c r="J16" s="369">
        <v>563.64589314</v>
      </c>
      <c r="K16" s="369">
        <f t="shared" si="2"/>
        <v>1425.7472131079999</v>
      </c>
      <c r="L16" s="370">
        <v>769.7333214</v>
      </c>
      <c r="M16" s="370">
        <v>512.4053574</v>
      </c>
      <c r="N16" s="369">
        <f t="shared" si="3"/>
        <v>1282.1386788</v>
      </c>
      <c r="O16" s="369">
        <f t="shared" si="4"/>
        <v>93.15996969717844</v>
      </c>
      <c r="P16" s="369">
        <f t="shared" si="5"/>
        <v>51.56681934423523</v>
      </c>
      <c r="Q16" s="369">
        <f t="shared" si="6"/>
        <v>144.72678904141367</v>
      </c>
      <c r="S16" s="524"/>
    </row>
    <row r="17" spans="1:19" s="68" customFormat="1" ht="12.75">
      <c r="A17" s="5">
        <v>4</v>
      </c>
      <c r="B17" s="156" t="s">
        <v>881</v>
      </c>
      <c r="C17" s="457">
        <v>704.016118447244</v>
      </c>
      <c r="D17" s="457">
        <v>475.51478255089455</v>
      </c>
      <c r="E17" s="369">
        <f t="shared" si="0"/>
        <v>1179.5309009981386</v>
      </c>
      <c r="F17" s="369">
        <v>0.6101873409095047</v>
      </c>
      <c r="G17" s="369">
        <v>0.251389700946558</v>
      </c>
      <c r="H17" s="369">
        <f t="shared" si="1"/>
        <v>0.8615770418560627</v>
      </c>
      <c r="I17" s="369">
        <v>664.220313904</v>
      </c>
      <c r="J17" s="369">
        <v>434.26874864999996</v>
      </c>
      <c r="K17" s="369">
        <f t="shared" si="2"/>
        <v>1098.489062554</v>
      </c>
      <c r="L17" s="370">
        <v>593.0538517</v>
      </c>
      <c r="M17" s="370">
        <v>394.7897715</v>
      </c>
      <c r="N17" s="369">
        <f t="shared" si="3"/>
        <v>987.8436231999999</v>
      </c>
      <c r="O17" s="369">
        <f t="shared" si="4"/>
        <v>71.77664954490956</v>
      </c>
      <c r="P17" s="369">
        <f t="shared" si="5"/>
        <v>39.73036685094655</v>
      </c>
      <c r="Q17" s="369">
        <f t="shared" si="6"/>
        <v>111.507016395856</v>
      </c>
      <c r="S17" s="524"/>
    </row>
    <row r="18" spans="1:19" s="68" customFormat="1" ht="12.75">
      <c r="A18" s="5">
        <v>5</v>
      </c>
      <c r="B18" s="156" t="s">
        <v>882</v>
      </c>
      <c r="C18" s="457">
        <v>1065.8519049274</v>
      </c>
      <c r="D18" s="457">
        <v>776.4126464209307</v>
      </c>
      <c r="E18" s="369">
        <f t="shared" si="0"/>
        <v>1842.2645513483308</v>
      </c>
      <c r="F18" s="369">
        <v>0.996319348236802</v>
      </c>
      <c r="G18" s="369">
        <v>0.4104649322316137</v>
      </c>
      <c r="H18" s="369">
        <f t="shared" si="1"/>
        <v>1.4067842804684156</v>
      </c>
      <c r="I18" s="369">
        <v>1084.5448698559999</v>
      </c>
      <c r="J18" s="369">
        <v>709.0668066899999</v>
      </c>
      <c r="K18" s="369">
        <f t="shared" si="2"/>
        <v>1793.6116765459997</v>
      </c>
      <c r="L18" s="370">
        <v>968.3436337999999</v>
      </c>
      <c r="M18" s="370">
        <v>644.6061878999999</v>
      </c>
      <c r="N18" s="369">
        <f t="shared" si="3"/>
        <v>1612.9498216999998</v>
      </c>
      <c r="O18" s="369">
        <f t="shared" si="4"/>
        <v>117.19755540423671</v>
      </c>
      <c r="P18" s="369">
        <f t="shared" si="5"/>
        <v>64.87108372223167</v>
      </c>
      <c r="Q18" s="369">
        <f t="shared" si="6"/>
        <v>182.06863912646827</v>
      </c>
      <c r="S18" s="524"/>
    </row>
    <row r="19" spans="1:19" s="68" customFormat="1" ht="12.75">
      <c r="A19" s="5">
        <v>6</v>
      </c>
      <c r="B19" s="156" t="s">
        <v>883</v>
      </c>
      <c r="C19" s="457">
        <v>696.211442069</v>
      </c>
      <c r="D19" s="457">
        <v>530.2476022726385</v>
      </c>
      <c r="E19" s="369">
        <f t="shared" si="0"/>
        <v>1226.4590443416384</v>
      </c>
      <c r="F19" s="369">
        <v>0.6804302173098659</v>
      </c>
      <c r="G19" s="369">
        <v>0.2803252202757356</v>
      </c>
      <c r="H19" s="369">
        <f t="shared" si="1"/>
        <v>0.9607554375856014</v>
      </c>
      <c r="I19" s="369">
        <v>740.683298768</v>
      </c>
      <c r="J19" s="369">
        <v>484.25405721</v>
      </c>
      <c r="K19" s="369">
        <f t="shared" si="2"/>
        <v>1224.937355978</v>
      </c>
      <c r="L19" s="370">
        <v>661.3243739</v>
      </c>
      <c r="M19" s="370">
        <v>440.2309611</v>
      </c>
      <c r="N19" s="369">
        <f t="shared" si="3"/>
        <v>1101.555335</v>
      </c>
      <c r="O19" s="369">
        <f t="shared" si="4"/>
        <v>80.03935508530992</v>
      </c>
      <c r="P19" s="369">
        <f t="shared" si="5"/>
        <v>44.30342133027574</v>
      </c>
      <c r="Q19" s="369">
        <f t="shared" si="6"/>
        <v>124.3427764155856</v>
      </c>
      <c r="S19" s="524"/>
    </row>
    <row r="20" spans="1:19" s="68" customFormat="1" ht="12.75">
      <c r="A20" s="5">
        <v>7</v>
      </c>
      <c r="B20" s="156" t="s">
        <v>884</v>
      </c>
      <c r="C20" s="457">
        <v>1634.50733678346</v>
      </c>
      <c r="D20" s="457">
        <v>1155.0641770015045</v>
      </c>
      <c r="E20" s="369">
        <f t="shared" si="0"/>
        <v>2789.5715137849647</v>
      </c>
      <c r="F20" s="369">
        <v>1.4822836519735068</v>
      </c>
      <c r="G20" s="369">
        <v>0.6106460801760917</v>
      </c>
      <c r="H20" s="369">
        <f t="shared" si="1"/>
        <v>2.0929297321495985</v>
      </c>
      <c r="I20" s="369">
        <v>1613.5420166879999</v>
      </c>
      <c r="J20" s="369">
        <v>1054.87419774</v>
      </c>
      <c r="K20" s="369">
        <f t="shared" si="2"/>
        <v>2668.416214428</v>
      </c>
      <c r="L20" s="370">
        <v>1440.6625149</v>
      </c>
      <c r="M20" s="370">
        <v>958.9765434</v>
      </c>
      <c r="N20" s="369">
        <f t="shared" si="3"/>
        <v>2399.6390582999998</v>
      </c>
      <c r="O20" s="369">
        <f t="shared" si="4"/>
        <v>174.36178543997357</v>
      </c>
      <c r="P20" s="369">
        <f t="shared" si="5"/>
        <v>96.50830042017617</v>
      </c>
      <c r="Q20" s="369">
        <f t="shared" si="6"/>
        <v>270.87008586014963</v>
      </c>
      <c r="S20" s="524"/>
    </row>
    <row r="21" spans="1:19" s="68" customFormat="1" ht="12.75">
      <c r="A21" s="5">
        <v>8</v>
      </c>
      <c r="B21" s="156" t="s">
        <v>885</v>
      </c>
      <c r="C21" s="457">
        <v>512.56</v>
      </c>
      <c r="D21" s="457">
        <v>276.3089041096813</v>
      </c>
      <c r="E21" s="369">
        <f t="shared" si="0"/>
        <v>788.8689041096812</v>
      </c>
      <c r="F21" s="369">
        <v>0.3546156285194067</v>
      </c>
      <c r="G21" s="369">
        <v>0.1460758220814502</v>
      </c>
      <c r="H21" s="369">
        <f t="shared" si="1"/>
        <v>0.5006914506008568</v>
      </c>
      <c r="I21" s="369">
        <v>386.01735614399996</v>
      </c>
      <c r="J21" s="369">
        <v>252.34193852999996</v>
      </c>
      <c r="K21" s="369">
        <f t="shared" si="2"/>
        <v>638.3592946739999</v>
      </c>
      <c r="L21" s="370">
        <v>344.65835369999996</v>
      </c>
      <c r="M21" s="370">
        <v>229.40176229999997</v>
      </c>
      <c r="N21" s="369">
        <f t="shared" si="3"/>
        <v>574.0601159999999</v>
      </c>
      <c r="O21" s="369">
        <f t="shared" si="4"/>
        <v>41.71361807251941</v>
      </c>
      <c r="P21" s="369">
        <f t="shared" si="5"/>
        <v>23.08625205208145</v>
      </c>
      <c r="Q21" s="369">
        <f t="shared" si="6"/>
        <v>64.79987012460083</v>
      </c>
      <c r="S21" s="524"/>
    </row>
    <row r="22" spans="1:19" s="68" customFormat="1" ht="12.75">
      <c r="A22" s="5">
        <v>9</v>
      </c>
      <c r="B22" s="156" t="s">
        <v>886</v>
      </c>
      <c r="C22" s="457">
        <v>369.25</v>
      </c>
      <c r="D22" s="457">
        <v>197.7062943284628</v>
      </c>
      <c r="E22" s="369">
        <f t="shared" si="0"/>
        <v>566.9562943284628</v>
      </c>
      <c r="F22" s="369">
        <v>0.2537224100108038</v>
      </c>
      <c r="G22" s="369">
        <v>0.10452109593704352</v>
      </c>
      <c r="H22" s="369">
        <f t="shared" si="1"/>
        <v>0.3582435059478473</v>
      </c>
      <c r="I22" s="369">
        <v>276.189896976</v>
      </c>
      <c r="J22" s="369">
        <v>180.55729956</v>
      </c>
      <c r="K22" s="369">
        <f t="shared" si="2"/>
        <v>456.747196536</v>
      </c>
      <c r="L22" s="370">
        <v>246.5981223</v>
      </c>
      <c r="M22" s="370">
        <v>164.1429996</v>
      </c>
      <c r="N22" s="369">
        <f t="shared" si="3"/>
        <v>410.7411219</v>
      </c>
      <c r="O22" s="369">
        <f t="shared" si="4"/>
        <v>29.845497086010823</v>
      </c>
      <c r="P22" s="369">
        <f t="shared" si="5"/>
        <v>16.518821055937025</v>
      </c>
      <c r="Q22" s="369">
        <f t="shared" si="6"/>
        <v>46.36431814194782</v>
      </c>
      <c r="S22" s="524"/>
    </row>
    <row r="23" spans="1:19" s="68" customFormat="1" ht="12.75">
      <c r="A23" s="5">
        <v>10</v>
      </c>
      <c r="B23" s="156" t="s">
        <v>887</v>
      </c>
      <c r="C23" s="457">
        <v>1158.25</v>
      </c>
      <c r="D23" s="457">
        <v>700.7596210471762</v>
      </c>
      <c r="E23" s="369">
        <f t="shared" si="0"/>
        <v>1859.009621047176</v>
      </c>
      <c r="F23" s="369">
        <v>0.8992013830054242</v>
      </c>
      <c r="G23" s="369">
        <v>0.3704695585391566</v>
      </c>
      <c r="H23" s="369">
        <f t="shared" si="1"/>
        <v>1.2696709415445808</v>
      </c>
      <c r="I23" s="369">
        <v>978.826968112</v>
      </c>
      <c r="J23" s="369">
        <v>639.9759059099999</v>
      </c>
      <c r="K23" s="369">
        <f t="shared" si="2"/>
        <v>1618.802874022</v>
      </c>
      <c r="L23" s="370">
        <v>873.9526501</v>
      </c>
      <c r="M23" s="370">
        <v>581.7962781</v>
      </c>
      <c r="N23" s="369">
        <f t="shared" si="3"/>
        <v>1455.7489282000001</v>
      </c>
      <c r="O23" s="369">
        <f t="shared" si="4"/>
        <v>105.77351939500545</v>
      </c>
      <c r="P23" s="369">
        <f t="shared" si="5"/>
        <v>58.55009736853913</v>
      </c>
      <c r="Q23" s="369">
        <f t="shared" si="6"/>
        <v>164.32361676354435</v>
      </c>
      <c r="S23" s="524"/>
    </row>
    <row r="24" spans="1:19" s="68" customFormat="1" ht="12.75">
      <c r="A24" s="5">
        <v>11</v>
      </c>
      <c r="B24" s="156" t="s">
        <v>888</v>
      </c>
      <c r="C24" s="457">
        <v>1395.65</v>
      </c>
      <c r="D24" s="457">
        <v>782.8718300625602</v>
      </c>
      <c r="E24" s="369">
        <f t="shared" si="0"/>
        <v>2178.52183006256</v>
      </c>
      <c r="F24" s="369">
        <v>1.0046561440576436</v>
      </c>
      <c r="G24" s="369">
        <v>0.4138796993505609</v>
      </c>
      <c r="H24" s="369">
        <f t="shared" si="1"/>
        <v>1.4185358434082045</v>
      </c>
      <c r="I24" s="369">
        <v>1093.6199010239998</v>
      </c>
      <c r="J24" s="369">
        <v>714.96572235</v>
      </c>
      <c r="K24" s="369">
        <f t="shared" si="2"/>
        <v>1808.5856233739996</v>
      </c>
      <c r="L24" s="370">
        <v>976.4463401999999</v>
      </c>
      <c r="M24" s="370">
        <v>649.9688385</v>
      </c>
      <c r="N24" s="369">
        <f t="shared" si="3"/>
        <v>1626.4151786999998</v>
      </c>
      <c r="O24" s="369">
        <f t="shared" si="4"/>
        <v>118.17821696805754</v>
      </c>
      <c r="P24" s="369">
        <f t="shared" si="5"/>
        <v>65.41076354935058</v>
      </c>
      <c r="Q24" s="369">
        <f t="shared" si="6"/>
        <v>183.5889805174079</v>
      </c>
      <c r="S24" s="524"/>
    </row>
    <row r="25" spans="1:19" s="68" customFormat="1" ht="12.75">
      <c r="A25" s="5">
        <v>12</v>
      </c>
      <c r="B25" s="156" t="s">
        <v>889</v>
      </c>
      <c r="C25" s="457">
        <v>2035.9486735491214</v>
      </c>
      <c r="D25" s="457">
        <v>1355.856665351345</v>
      </c>
      <c r="E25" s="369">
        <f t="shared" si="0"/>
        <v>3391.8053389004663</v>
      </c>
      <c r="F25" s="369">
        <v>1.7398908445411543</v>
      </c>
      <c r="G25" s="369">
        <v>0.7167987497688169</v>
      </c>
      <c r="H25" s="369">
        <f t="shared" si="1"/>
        <v>2.456689594309971</v>
      </c>
      <c r="I25" s="369">
        <v>1893.9606993439997</v>
      </c>
      <c r="J25" s="369">
        <v>1238.24999562</v>
      </c>
      <c r="K25" s="369">
        <f t="shared" si="2"/>
        <v>3132.2106949639997</v>
      </c>
      <c r="L25" s="370">
        <v>1691.0363386999998</v>
      </c>
      <c r="M25" s="370">
        <v>1125.6818142</v>
      </c>
      <c r="N25" s="369">
        <f t="shared" si="3"/>
        <v>2816.7181529</v>
      </c>
      <c r="O25" s="369">
        <f t="shared" si="4"/>
        <v>204.66425148854114</v>
      </c>
      <c r="P25" s="369">
        <f t="shared" si="5"/>
        <v>113.28498016976869</v>
      </c>
      <c r="Q25" s="369">
        <f t="shared" si="6"/>
        <v>317.9492316583096</v>
      </c>
      <c r="S25" s="524"/>
    </row>
    <row r="26" spans="1:19" s="68" customFormat="1" ht="12.75">
      <c r="A26" s="5">
        <v>13</v>
      </c>
      <c r="B26" s="156" t="s">
        <v>890</v>
      </c>
      <c r="C26" s="457">
        <v>1236.95</v>
      </c>
      <c r="D26" s="457">
        <v>777.8991257149672</v>
      </c>
      <c r="E26" s="369">
        <f t="shared" si="0"/>
        <v>2014.8491257149672</v>
      </c>
      <c r="F26" s="369">
        <v>0.9982508054468208</v>
      </c>
      <c r="G26" s="369">
        <v>0.41125078705443635</v>
      </c>
      <c r="H26" s="369">
        <f t="shared" si="1"/>
        <v>1.409501592501257</v>
      </c>
      <c r="I26" s="369">
        <v>1086.6473604</v>
      </c>
      <c r="J26" s="369">
        <v>710.4243491399999</v>
      </c>
      <c r="K26" s="369">
        <f t="shared" si="2"/>
        <v>1797.07170954</v>
      </c>
      <c r="L26" s="370">
        <v>970.2208575</v>
      </c>
      <c r="M26" s="370">
        <v>645.8403173999999</v>
      </c>
      <c r="N26" s="369">
        <f t="shared" si="3"/>
        <v>1616.0611749</v>
      </c>
      <c r="O26" s="369">
        <f t="shared" si="4"/>
        <v>117.42475370544685</v>
      </c>
      <c r="P26" s="369">
        <f t="shared" si="5"/>
        <v>64.99528252705443</v>
      </c>
      <c r="Q26" s="369">
        <f t="shared" si="6"/>
        <v>182.4200362325014</v>
      </c>
      <c r="S26" s="524"/>
    </row>
    <row r="27" spans="1:19" s="68" customFormat="1" ht="12.75">
      <c r="A27" s="5">
        <v>14</v>
      </c>
      <c r="B27" s="156" t="s">
        <v>891</v>
      </c>
      <c r="C27" s="457">
        <v>1298.57</v>
      </c>
      <c r="D27" s="457">
        <v>779.3032101822348</v>
      </c>
      <c r="E27" s="369">
        <f t="shared" si="0"/>
        <v>2077.8732101822347</v>
      </c>
      <c r="F27" s="369">
        <v>1.0000942215448485</v>
      </c>
      <c r="G27" s="369">
        <v>0.4119930823253354</v>
      </c>
      <c r="H27" s="369">
        <f t="shared" si="1"/>
        <v>1.4120873038701838</v>
      </c>
      <c r="I27" s="369">
        <v>1088.6540136639999</v>
      </c>
      <c r="J27" s="369">
        <v>711.70664367</v>
      </c>
      <c r="K27" s="369">
        <f t="shared" si="2"/>
        <v>1800.3606573339998</v>
      </c>
      <c r="L27" s="370">
        <v>972.0125122</v>
      </c>
      <c r="M27" s="370">
        <v>647.0060397</v>
      </c>
      <c r="N27" s="369">
        <f t="shared" si="3"/>
        <v>1619.0185519</v>
      </c>
      <c r="O27" s="369">
        <f t="shared" si="4"/>
        <v>117.64159568554487</v>
      </c>
      <c r="P27" s="369">
        <f t="shared" si="5"/>
        <v>65.11259705232533</v>
      </c>
      <c r="Q27" s="369">
        <f t="shared" si="6"/>
        <v>182.7541927378702</v>
      </c>
      <c r="S27" s="524"/>
    </row>
    <row r="28" spans="1:19" s="68" customFormat="1" ht="12.75">
      <c r="A28" s="5">
        <v>15</v>
      </c>
      <c r="B28" s="156" t="s">
        <v>892</v>
      </c>
      <c r="C28" s="457">
        <v>2035.23</v>
      </c>
      <c r="D28" s="457">
        <v>1422.3501989696847</v>
      </c>
      <c r="E28" s="369">
        <f t="shared" si="0"/>
        <v>3457.5801989696847</v>
      </c>
      <c r="F28" s="369">
        <v>1.825264014518545</v>
      </c>
      <c r="G28" s="369">
        <v>0.7519517884220478</v>
      </c>
      <c r="H28" s="369">
        <f t="shared" si="1"/>
        <v>2.577215802940593</v>
      </c>
      <c r="I28" s="369">
        <v>1986.8937872000001</v>
      </c>
      <c r="J28" s="369">
        <v>1298.97589668</v>
      </c>
      <c r="K28" s="369">
        <f t="shared" si="2"/>
        <v>3285.86968388</v>
      </c>
      <c r="L28" s="370">
        <v>1774.01231</v>
      </c>
      <c r="M28" s="370">
        <v>1180.8871788</v>
      </c>
      <c r="N28" s="369">
        <f t="shared" si="3"/>
        <v>2954.8994887999997</v>
      </c>
      <c r="O28" s="369">
        <f t="shared" si="4"/>
        <v>214.70674121451862</v>
      </c>
      <c r="P28" s="369">
        <f t="shared" si="5"/>
        <v>118.84066966842215</v>
      </c>
      <c r="Q28" s="369">
        <f t="shared" si="6"/>
        <v>333.54741088294077</v>
      </c>
      <c r="S28" s="524"/>
    </row>
    <row r="29" spans="1:19" s="68" customFormat="1" ht="12.75">
      <c r="A29" s="5">
        <v>16</v>
      </c>
      <c r="B29" s="156" t="s">
        <v>893</v>
      </c>
      <c r="C29" s="369">
        <v>1938.25</v>
      </c>
      <c r="D29" s="369">
        <v>1224.376385595797</v>
      </c>
      <c r="E29" s="369">
        <f t="shared" si="0"/>
        <v>3162.626385595797</v>
      </c>
      <c r="F29" s="369">
        <v>1.5712292506025427</v>
      </c>
      <c r="G29" s="369">
        <v>0.64728926358459</v>
      </c>
      <c r="H29" s="369">
        <f t="shared" si="1"/>
        <v>2.218518514187133</v>
      </c>
      <c r="I29" s="369">
        <v>1710.3638769279999</v>
      </c>
      <c r="J29" s="369">
        <v>1118.17428261</v>
      </c>
      <c r="K29" s="369">
        <f t="shared" si="2"/>
        <v>2828.538159538</v>
      </c>
      <c r="L29" s="370">
        <v>1527.1106043999998</v>
      </c>
      <c r="M29" s="370">
        <v>1016.5220751</v>
      </c>
      <c r="N29" s="369">
        <f t="shared" si="3"/>
        <v>2543.6326795</v>
      </c>
      <c r="O29" s="369">
        <f t="shared" si="4"/>
        <v>184.82450177860255</v>
      </c>
      <c r="P29" s="369">
        <f t="shared" si="5"/>
        <v>102.29949677358456</v>
      </c>
      <c r="Q29" s="369">
        <f t="shared" si="6"/>
        <v>287.123998552187</v>
      </c>
      <c r="S29" s="524"/>
    </row>
    <row r="30" spans="1:19" s="68" customFormat="1" ht="12.75">
      <c r="A30" s="5">
        <v>17</v>
      </c>
      <c r="B30" s="156" t="s">
        <v>894</v>
      </c>
      <c r="C30" s="369">
        <v>412.95</v>
      </c>
      <c r="D30" s="369">
        <v>258.51099315247757</v>
      </c>
      <c r="E30" s="369">
        <f t="shared" si="0"/>
        <v>671.4609931524776</v>
      </c>
      <c r="F30" s="369">
        <v>0.3317446883332209</v>
      </c>
      <c r="G30" s="369">
        <v>0.1366666266637956</v>
      </c>
      <c r="H30" s="369">
        <f t="shared" si="1"/>
        <v>0.4684113149970165</v>
      </c>
      <c r="I30" s="369">
        <v>361.121161072</v>
      </c>
      <c r="J30" s="369">
        <v>236.08781394</v>
      </c>
      <c r="K30" s="369">
        <f t="shared" si="2"/>
        <v>597.208975012</v>
      </c>
      <c r="L30" s="370">
        <v>322.4296081</v>
      </c>
      <c r="M30" s="370">
        <v>214.6252854</v>
      </c>
      <c r="N30" s="369">
        <f t="shared" si="3"/>
        <v>537.0548934999999</v>
      </c>
      <c r="O30" s="369">
        <f t="shared" si="4"/>
        <v>39.02329766033324</v>
      </c>
      <c r="P30" s="369">
        <f t="shared" si="5"/>
        <v>21.599195166663776</v>
      </c>
      <c r="Q30" s="369">
        <f t="shared" si="6"/>
        <v>60.62249282699713</v>
      </c>
      <c r="S30" s="524"/>
    </row>
    <row r="31" spans="1:19" s="68" customFormat="1" ht="12.75">
      <c r="A31" s="5">
        <v>18</v>
      </c>
      <c r="B31" s="156" t="s">
        <v>895</v>
      </c>
      <c r="C31" s="369">
        <v>1495.53</v>
      </c>
      <c r="D31" s="369">
        <v>889.4002766266444</v>
      </c>
      <c r="E31" s="369">
        <f t="shared" si="0"/>
        <v>2384.9302766266446</v>
      </c>
      <c r="F31" s="369">
        <v>1.141259165497176</v>
      </c>
      <c r="G31" s="369">
        <v>0.470197936567887</v>
      </c>
      <c r="H31" s="369">
        <f t="shared" si="1"/>
        <v>1.611457102065063</v>
      </c>
      <c r="I31" s="369">
        <v>1242.319317904</v>
      </c>
      <c r="J31" s="369">
        <v>812.25391797</v>
      </c>
      <c r="K31" s="369">
        <f t="shared" si="2"/>
        <v>2054.5732358739997</v>
      </c>
      <c r="L31" s="370">
        <v>1109.2136767</v>
      </c>
      <c r="M31" s="370">
        <v>738.4126527</v>
      </c>
      <c r="N31" s="369">
        <f t="shared" si="3"/>
        <v>1847.6263294</v>
      </c>
      <c r="O31" s="369">
        <f t="shared" si="4"/>
        <v>134.2469003694971</v>
      </c>
      <c r="P31" s="369">
        <f t="shared" si="5"/>
        <v>74.31146320656785</v>
      </c>
      <c r="Q31" s="369">
        <f t="shared" si="6"/>
        <v>208.55836357606495</v>
      </c>
      <c r="S31" s="524"/>
    </row>
    <row r="32" spans="1:19" s="68" customFormat="1" ht="12.75">
      <c r="A32" s="5">
        <v>19</v>
      </c>
      <c r="B32" s="156" t="s">
        <v>896</v>
      </c>
      <c r="C32" s="369">
        <v>2635.95</v>
      </c>
      <c r="D32" s="369">
        <v>1915.8907985979274</v>
      </c>
      <c r="E32" s="369">
        <f t="shared" si="0"/>
        <v>4551.8407985979275</v>
      </c>
      <c r="F32" s="369">
        <v>2.4586562241138448</v>
      </c>
      <c r="G32" s="369">
        <v>1.012871171579709</v>
      </c>
      <c r="H32" s="369">
        <f t="shared" si="1"/>
        <v>3.4715273956935535</v>
      </c>
      <c r="I32" s="369">
        <v>2676.373794528</v>
      </c>
      <c r="J32" s="369">
        <v>1749.7069075200002</v>
      </c>
      <c r="K32" s="369">
        <f t="shared" si="2"/>
        <v>4426.080702048001</v>
      </c>
      <c r="L32" s="370">
        <v>2389.6194594</v>
      </c>
      <c r="M32" s="370">
        <v>1590.6426432</v>
      </c>
      <c r="N32" s="369">
        <f t="shared" si="3"/>
        <v>3980.2621025999997</v>
      </c>
      <c r="O32" s="369">
        <f t="shared" si="4"/>
        <v>289.21299135211393</v>
      </c>
      <c r="P32" s="369">
        <f t="shared" si="5"/>
        <v>160.07713549157984</v>
      </c>
      <c r="Q32" s="369">
        <f t="shared" si="6"/>
        <v>449.29012684369445</v>
      </c>
      <c r="S32" s="524"/>
    </row>
    <row r="33" spans="1:19" s="68" customFormat="1" ht="12.75">
      <c r="A33" s="5">
        <v>20</v>
      </c>
      <c r="B33" s="156" t="s">
        <v>897</v>
      </c>
      <c r="C33" s="369">
        <v>1935.65</v>
      </c>
      <c r="D33" s="369">
        <v>1486.4916028170453</v>
      </c>
      <c r="E33" s="369">
        <f t="shared" si="0"/>
        <v>3422.141602817045</v>
      </c>
      <c r="F33" s="369">
        <v>1.907575079247637</v>
      </c>
      <c r="G33" s="369">
        <v>0.785861330087568</v>
      </c>
      <c r="H33" s="369">
        <f t="shared" si="1"/>
        <v>2.693436409335205</v>
      </c>
      <c r="I33" s="369">
        <v>2076.493615952</v>
      </c>
      <c r="J33" s="369">
        <v>1357.55369112</v>
      </c>
      <c r="K33" s="369">
        <f t="shared" si="2"/>
        <v>3434.047307072</v>
      </c>
      <c r="L33" s="370">
        <v>1854.0121571</v>
      </c>
      <c r="M33" s="370">
        <v>1234.1397192</v>
      </c>
      <c r="N33" s="369">
        <f t="shared" si="3"/>
        <v>3088.1518763</v>
      </c>
      <c r="O33" s="369">
        <f t="shared" si="4"/>
        <v>224.38903393124747</v>
      </c>
      <c r="P33" s="369">
        <f t="shared" si="5"/>
        <v>124.19983325008752</v>
      </c>
      <c r="Q33" s="369">
        <f t="shared" si="6"/>
        <v>348.58886718133544</v>
      </c>
      <c r="S33" s="524"/>
    </row>
    <row r="34" spans="1:19" s="68" customFormat="1" ht="12.75">
      <c r="A34" s="5">
        <v>21</v>
      </c>
      <c r="B34" s="156" t="s">
        <v>898</v>
      </c>
      <c r="C34" s="369">
        <v>2017.23</v>
      </c>
      <c r="D34" s="369">
        <v>1343.3816728897807</v>
      </c>
      <c r="E34" s="369">
        <f t="shared" si="0"/>
        <v>3360.6116728897805</v>
      </c>
      <c r="F34" s="369">
        <v>1.7238519017448224</v>
      </c>
      <c r="G34" s="369">
        <v>0.7102036138460183</v>
      </c>
      <c r="H34" s="369">
        <f t="shared" si="1"/>
        <v>2.4340555155908405</v>
      </c>
      <c r="I34" s="369">
        <v>1876.501484928</v>
      </c>
      <c r="J34" s="369">
        <v>1226.8570809</v>
      </c>
      <c r="K34" s="369">
        <f t="shared" si="2"/>
        <v>3103.358565828</v>
      </c>
      <c r="L34" s="370">
        <v>1675.4477544000001</v>
      </c>
      <c r="M34" s="370">
        <v>1115.324619</v>
      </c>
      <c r="N34" s="369">
        <f t="shared" si="3"/>
        <v>2790.7723734</v>
      </c>
      <c r="O34" s="369">
        <f t="shared" si="4"/>
        <v>202.77758242974483</v>
      </c>
      <c r="P34" s="369">
        <f t="shared" si="5"/>
        <v>112.24266551384608</v>
      </c>
      <c r="Q34" s="369">
        <f t="shared" si="6"/>
        <v>315.0202479435907</v>
      </c>
      <c r="S34" s="524"/>
    </row>
    <row r="35" spans="1:19" s="68" customFormat="1" ht="12.75">
      <c r="A35" s="5">
        <v>22</v>
      </c>
      <c r="B35" s="156" t="s">
        <v>899</v>
      </c>
      <c r="C35" s="369">
        <v>2356.85</v>
      </c>
      <c r="D35" s="369">
        <v>1671.5978768289133</v>
      </c>
      <c r="E35" s="369">
        <f t="shared" si="0"/>
        <v>4028.447876828913</v>
      </c>
      <c r="F35" s="369">
        <v>2.145100919751667</v>
      </c>
      <c r="G35" s="369">
        <v>0.883721191809521</v>
      </c>
      <c r="H35" s="369">
        <f t="shared" si="1"/>
        <v>3.028822111561188</v>
      </c>
      <c r="I35" s="369">
        <v>2335.052713728</v>
      </c>
      <c r="J35" s="369">
        <v>1526.6038929899998</v>
      </c>
      <c r="K35" s="369">
        <f t="shared" si="2"/>
        <v>3861.656606718</v>
      </c>
      <c r="L35" s="370">
        <v>2084.8684944</v>
      </c>
      <c r="M35" s="370">
        <v>1387.8217209</v>
      </c>
      <c r="N35" s="369">
        <f t="shared" si="3"/>
        <v>3472.6902153</v>
      </c>
      <c r="O35" s="369">
        <f t="shared" si="4"/>
        <v>252.32932024775164</v>
      </c>
      <c r="P35" s="369">
        <f t="shared" si="5"/>
        <v>139.66589328180953</v>
      </c>
      <c r="Q35" s="369">
        <f t="shared" si="6"/>
        <v>391.99521352956117</v>
      </c>
      <c r="S35" s="524"/>
    </row>
    <row r="36" spans="1:19" s="68" customFormat="1" ht="12.75">
      <c r="A36" s="5">
        <v>23</v>
      </c>
      <c r="B36" s="156" t="s">
        <v>900</v>
      </c>
      <c r="C36" s="369">
        <v>1685.25</v>
      </c>
      <c r="D36" s="369">
        <v>1243.369436724009</v>
      </c>
      <c r="E36" s="369">
        <f t="shared" si="0"/>
        <v>2928.6194367240087</v>
      </c>
      <c r="F36" s="369">
        <v>1.5956948601101733</v>
      </c>
      <c r="G36" s="369">
        <v>0.657330291999249</v>
      </c>
      <c r="H36" s="369">
        <f t="shared" si="1"/>
        <v>2.253025152109422</v>
      </c>
      <c r="I36" s="369">
        <v>1736.9959516</v>
      </c>
      <c r="J36" s="369">
        <v>1135.51988121</v>
      </c>
      <c r="K36" s="369">
        <f t="shared" si="2"/>
        <v>2872.5158328099997</v>
      </c>
      <c r="L36" s="370">
        <v>1550.8892425</v>
      </c>
      <c r="M36" s="370">
        <v>1032.2908011</v>
      </c>
      <c r="N36" s="369">
        <f t="shared" si="3"/>
        <v>2583.1800436</v>
      </c>
      <c r="O36" s="369">
        <f t="shared" si="4"/>
        <v>187.70240396011013</v>
      </c>
      <c r="P36" s="369">
        <f t="shared" si="5"/>
        <v>103.88641040199923</v>
      </c>
      <c r="Q36" s="369">
        <f t="shared" si="6"/>
        <v>291.58881436210913</v>
      </c>
      <c r="S36" s="524"/>
    </row>
    <row r="37" spans="1:19" s="68" customFormat="1" ht="12.75">
      <c r="A37" s="5">
        <v>24</v>
      </c>
      <c r="B37" s="156" t="s">
        <v>901</v>
      </c>
      <c r="C37" s="369">
        <v>1889.16752465618</v>
      </c>
      <c r="D37" s="369">
        <v>1218.2063513399305</v>
      </c>
      <c r="E37" s="369">
        <f t="shared" si="0"/>
        <v>3107.3738759961107</v>
      </c>
      <c r="F37" s="369">
        <v>1.563178812230752</v>
      </c>
      <c r="G37" s="369">
        <v>0.6440273606462806</v>
      </c>
      <c r="H37" s="369">
        <f t="shared" si="1"/>
        <v>2.2072061728770325</v>
      </c>
      <c r="I37" s="369">
        <v>1701.600560576</v>
      </c>
      <c r="J37" s="369">
        <v>1112.53943559</v>
      </c>
      <c r="K37" s="369">
        <f t="shared" si="2"/>
        <v>2814.139996166</v>
      </c>
      <c r="L37" s="370">
        <v>1519.2862148</v>
      </c>
      <c r="M37" s="370">
        <v>1011.3994869</v>
      </c>
      <c r="N37" s="369">
        <f t="shared" si="3"/>
        <v>2530.6857017</v>
      </c>
      <c r="O37" s="369">
        <f t="shared" si="4"/>
        <v>183.8775245882307</v>
      </c>
      <c r="P37" s="369">
        <f t="shared" si="5"/>
        <v>101.78397605064629</v>
      </c>
      <c r="Q37" s="369">
        <f t="shared" si="6"/>
        <v>285.661500638877</v>
      </c>
      <c r="S37" s="524"/>
    </row>
    <row r="38" spans="1:19" s="68" customFormat="1" ht="12.75">
      <c r="A38" s="5">
        <v>25</v>
      </c>
      <c r="B38" s="156" t="s">
        <v>902</v>
      </c>
      <c r="C38" s="369">
        <v>869.35</v>
      </c>
      <c r="D38" s="369">
        <v>696.814098240846</v>
      </c>
      <c r="E38" s="369">
        <f t="shared" si="0"/>
        <v>1566.164098240846</v>
      </c>
      <c r="F38" s="369">
        <v>0.8940806185336696</v>
      </c>
      <c r="G38" s="369">
        <v>0.36838368479819666</v>
      </c>
      <c r="H38" s="369">
        <f t="shared" si="1"/>
        <v>1.2624643033318663</v>
      </c>
      <c r="I38" s="369">
        <v>973.252752528</v>
      </c>
      <c r="J38" s="369">
        <v>636.37261677</v>
      </c>
      <c r="K38" s="369">
        <f t="shared" si="2"/>
        <v>1609.625369298</v>
      </c>
      <c r="L38" s="370">
        <v>868.9756719</v>
      </c>
      <c r="M38" s="370">
        <v>578.5205607</v>
      </c>
      <c r="N38" s="369">
        <f t="shared" si="3"/>
        <v>1447.4962326</v>
      </c>
      <c r="O38" s="369">
        <f t="shared" si="4"/>
        <v>105.17116124653364</v>
      </c>
      <c r="P38" s="369">
        <f t="shared" si="5"/>
        <v>58.220439754798235</v>
      </c>
      <c r="Q38" s="369">
        <f t="shared" si="6"/>
        <v>163.39160100133176</v>
      </c>
      <c r="S38" s="524"/>
    </row>
    <row r="39" spans="1:19" s="68" customFormat="1" ht="12.75">
      <c r="A39" s="5">
        <v>26</v>
      </c>
      <c r="B39" s="156" t="s">
        <v>903</v>
      </c>
      <c r="C39" s="369">
        <v>1632.65</v>
      </c>
      <c r="D39" s="369">
        <v>1011.0164050066943</v>
      </c>
      <c r="E39" s="369">
        <f t="shared" si="0"/>
        <v>2643.6664050066943</v>
      </c>
      <c r="F39" s="369">
        <v>1.2973645028061498</v>
      </c>
      <c r="G39" s="369">
        <v>0.5344925563475922</v>
      </c>
      <c r="H39" s="369">
        <f t="shared" si="1"/>
        <v>1.831857059153742</v>
      </c>
      <c r="I39" s="369">
        <v>1412.248008976</v>
      </c>
      <c r="J39" s="369">
        <v>923.32109364</v>
      </c>
      <c r="K39" s="369">
        <f t="shared" si="2"/>
        <v>2335.569102616</v>
      </c>
      <c r="L39" s="370">
        <v>1260.9357223</v>
      </c>
      <c r="M39" s="370">
        <v>839.3828123999999</v>
      </c>
      <c r="N39" s="369">
        <f t="shared" si="3"/>
        <v>2100.3185347</v>
      </c>
      <c r="O39" s="369">
        <f t="shared" si="4"/>
        <v>152.6096511788062</v>
      </c>
      <c r="P39" s="369">
        <f t="shared" si="5"/>
        <v>84.47277379634761</v>
      </c>
      <c r="Q39" s="369">
        <f t="shared" si="6"/>
        <v>237.08242497515357</v>
      </c>
      <c r="S39" s="524"/>
    </row>
    <row r="40" spans="1:19" s="68" customFormat="1" ht="12.75">
      <c r="A40" s="5">
        <v>27</v>
      </c>
      <c r="B40" s="156" t="s">
        <v>904</v>
      </c>
      <c r="C40" s="369">
        <v>1841.65</v>
      </c>
      <c r="D40" s="369">
        <v>1114.1921668855364</v>
      </c>
      <c r="E40" s="369">
        <f t="shared" si="0"/>
        <v>2955.8421668855362</v>
      </c>
      <c r="F40" s="369">
        <v>1.4297637337444502</v>
      </c>
      <c r="G40" s="369">
        <v>0.58903833468179</v>
      </c>
      <c r="H40" s="369">
        <f t="shared" si="1"/>
        <v>2.01880206842624</v>
      </c>
      <c r="I40" s="369">
        <v>1556.371383616</v>
      </c>
      <c r="J40" s="369">
        <v>1017.5474156099999</v>
      </c>
      <c r="K40" s="369">
        <f t="shared" si="2"/>
        <v>2573.918799226</v>
      </c>
      <c r="L40" s="370">
        <v>1389.6173068</v>
      </c>
      <c r="M40" s="370">
        <v>925.0431050999999</v>
      </c>
      <c r="N40" s="369">
        <f t="shared" si="3"/>
        <v>2314.6604119</v>
      </c>
      <c r="O40" s="369">
        <f t="shared" si="4"/>
        <v>168.18384054974445</v>
      </c>
      <c r="P40" s="369">
        <f t="shared" si="5"/>
        <v>93.09334884468183</v>
      </c>
      <c r="Q40" s="369">
        <f t="shared" si="6"/>
        <v>261.2771893944264</v>
      </c>
      <c r="S40" s="524"/>
    </row>
    <row r="41" spans="1:19" s="68" customFormat="1" ht="12.75">
      <c r="A41" s="5">
        <v>28</v>
      </c>
      <c r="B41" s="156" t="s">
        <v>905</v>
      </c>
      <c r="C41" s="369">
        <v>1849.58</v>
      </c>
      <c r="D41" s="369">
        <v>902.6353565231592</v>
      </c>
      <c r="E41" s="369">
        <f t="shared" si="0"/>
        <v>2752.2153565231592</v>
      </c>
      <c r="F41" s="369">
        <v>1.158330656788463</v>
      </c>
      <c r="G41" s="369">
        <v>0.47719490679737203</v>
      </c>
      <c r="H41" s="369">
        <f t="shared" si="1"/>
        <v>1.635525563585835</v>
      </c>
      <c r="I41" s="369">
        <v>1260.90251448</v>
      </c>
      <c r="J41" s="369">
        <v>824.3409903299998</v>
      </c>
      <c r="K41" s="369">
        <f t="shared" si="2"/>
        <v>2085.2435048099996</v>
      </c>
      <c r="L41" s="370">
        <v>1125.8058165</v>
      </c>
      <c r="M41" s="370">
        <v>749.4009002999999</v>
      </c>
      <c r="N41" s="369">
        <f t="shared" si="3"/>
        <v>1875.2067167999999</v>
      </c>
      <c r="O41" s="369">
        <f t="shared" si="4"/>
        <v>136.25502863678844</v>
      </c>
      <c r="P41" s="369">
        <f t="shared" si="5"/>
        <v>75.41728493679739</v>
      </c>
      <c r="Q41" s="369">
        <f t="shared" si="6"/>
        <v>211.6723135735856</v>
      </c>
      <c r="S41" s="524"/>
    </row>
    <row r="42" spans="1:19" ht="12.75">
      <c r="A42" s="5">
        <v>29</v>
      </c>
      <c r="B42" s="156" t="s">
        <v>906</v>
      </c>
      <c r="C42" s="358">
        <v>1020.65</v>
      </c>
      <c r="D42" s="358">
        <v>664.3906892652586</v>
      </c>
      <c r="E42" s="369">
        <f t="shared" si="0"/>
        <v>1685.0406892652586</v>
      </c>
      <c r="F42" s="358">
        <v>0.8525678926598257</v>
      </c>
      <c r="G42" s="358">
        <v>0.35124244884688643</v>
      </c>
      <c r="H42" s="369">
        <f t="shared" si="1"/>
        <v>1.203810341506712</v>
      </c>
      <c r="I42" s="358">
        <v>928.06401464</v>
      </c>
      <c r="J42" s="358">
        <v>606.76160622</v>
      </c>
      <c r="K42" s="369">
        <f t="shared" si="2"/>
        <v>1534.82562086</v>
      </c>
      <c r="L42" s="371">
        <v>828.6285845</v>
      </c>
      <c r="M42" s="371">
        <v>551.6014602</v>
      </c>
      <c r="N42" s="369">
        <f t="shared" si="3"/>
        <v>1380.2300447</v>
      </c>
      <c r="O42" s="369">
        <f t="shared" si="4"/>
        <v>100.28799803265986</v>
      </c>
      <c r="P42" s="369">
        <f t="shared" si="5"/>
        <v>55.5113884688468</v>
      </c>
      <c r="Q42" s="369">
        <f t="shared" si="6"/>
        <v>155.7993865015069</v>
      </c>
      <c r="R42" s="68"/>
      <c r="S42" s="524"/>
    </row>
    <row r="43" spans="1:19" ht="12.75">
      <c r="A43" s="5">
        <v>30</v>
      </c>
      <c r="B43" s="156" t="s">
        <v>907</v>
      </c>
      <c r="C43" s="358">
        <v>895.65</v>
      </c>
      <c r="D43" s="358">
        <v>383.45588821627194</v>
      </c>
      <c r="E43" s="369">
        <f t="shared" si="0"/>
        <v>1279.105888216272</v>
      </c>
      <c r="F43" s="358">
        <v>0.4920875694033625</v>
      </c>
      <c r="G43" s="358">
        <v>0.20272106063194362</v>
      </c>
      <c r="H43" s="369">
        <f t="shared" si="1"/>
        <v>0.6948086300353061</v>
      </c>
      <c r="I43" s="358">
        <v>535.662636544</v>
      </c>
      <c r="J43" s="358">
        <v>350.1950199</v>
      </c>
      <c r="K43" s="369">
        <f t="shared" si="2"/>
        <v>885.857656444</v>
      </c>
      <c r="L43" s="371">
        <v>478.2702112</v>
      </c>
      <c r="M43" s="371">
        <v>318.359109</v>
      </c>
      <c r="N43" s="369">
        <f t="shared" si="3"/>
        <v>796.6293201999999</v>
      </c>
      <c r="O43" s="369">
        <f t="shared" si="4"/>
        <v>57.884512913403285</v>
      </c>
      <c r="P43" s="369">
        <f t="shared" si="5"/>
        <v>32.0386319606319</v>
      </c>
      <c r="Q43" s="369">
        <f t="shared" si="6"/>
        <v>89.9231448740353</v>
      </c>
      <c r="R43" s="68"/>
      <c r="S43" s="524"/>
    </row>
    <row r="44" spans="1:19" ht="12.75">
      <c r="A44" s="5">
        <v>31</v>
      </c>
      <c r="B44" s="321" t="s">
        <v>908</v>
      </c>
      <c r="C44" s="358">
        <v>305.25</v>
      </c>
      <c r="D44" s="358">
        <v>197.39659790802577</v>
      </c>
      <c r="E44" s="369">
        <f t="shared" si="0"/>
        <v>502.6465979080258</v>
      </c>
      <c r="F44" s="358">
        <v>0.2533036946762562</v>
      </c>
      <c r="G44" s="358">
        <v>0.10435736918579464</v>
      </c>
      <c r="H44" s="369">
        <f t="shared" si="1"/>
        <v>0.3576610638620508</v>
      </c>
      <c r="I44" s="358">
        <v>275.734103792</v>
      </c>
      <c r="J44" s="358">
        <v>180.27446613</v>
      </c>
      <c r="K44" s="369">
        <f t="shared" si="2"/>
        <v>456.008569922</v>
      </c>
      <c r="L44" s="371">
        <v>246.1911641</v>
      </c>
      <c r="M44" s="371">
        <v>163.8858783</v>
      </c>
      <c r="N44" s="369">
        <f t="shared" si="3"/>
        <v>410.0770424</v>
      </c>
      <c r="O44" s="369">
        <f t="shared" si="4"/>
        <v>29.796243386676252</v>
      </c>
      <c r="P44" s="369">
        <f t="shared" si="5"/>
        <v>16.49294519918581</v>
      </c>
      <c r="Q44" s="369">
        <f t="shared" si="6"/>
        <v>46.289188585862064</v>
      </c>
      <c r="R44" s="68"/>
      <c r="S44" s="524"/>
    </row>
    <row r="45" spans="1:19" ht="12.75">
      <c r="A45" s="5">
        <v>32</v>
      </c>
      <c r="B45" s="321" t="s">
        <v>909</v>
      </c>
      <c r="C45" s="358">
        <v>590.25</v>
      </c>
      <c r="D45" s="358">
        <v>299.06981085658225</v>
      </c>
      <c r="E45" s="369">
        <f t="shared" si="0"/>
        <v>889.3198108565823</v>
      </c>
      <c r="F45" s="358">
        <v>0.3837760985136669</v>
      </c>
      <c r="G45" s="358">
        <v>0.15810879718620102</v>
      </c>
      <c r="H45" s="369">
        <f t="shared" si="1"/>
        <v>0.5418848956998679</v>
      </c>
      <c r="I45" s="358">
        <v>417.76002800000003</v>
      </c>
      <c r="J45" s="358">
        <v>273.12856989</v>
      </c>
      <c r="K45" s="369">
        <f t="shared" si="2"/>
        <v>690.88859789</v>
      </c>
      <c r="L45" s="371">
        <v>373.00002500000005</v>
      </c>
      <c r="M45" s="371">
        <v>248.29869989999997</v>
      </c>
      <c r="N45" s="369">
        <f t="shared" si="3"/>
        <v>621.2987249</v>
      </c>
      <c r="O45" s="369">
        <f t="shared" si="4"/>
        <v>45.143779098513676</v>
      </c>
      <c r="P45" s="369">
        <f t="shared" si="5"/>
        <v>24.987978787186194</v>
      </c>
      <c r="Q45" s="369">
        <f t="shared" si="6"/>
        <v>70.13175788569993</v>
      </c>
      <c r="R45" s="68"/>
      <c r="S45" s="524"/>
    </row>
    <row r="46" spans="1:19" ht="12.75">
      <c r="A46" s="5">
        <v>33</v>
      </c>
      <c r="B46" s="321" t="s">
        <v>910</v>
      </c>
      <c r="C46" s="358">
        <v>896.35</v>
      </c>
      <c r="D46" s="358">
        <v>668.5844260174847</v>
      </c>
      <c r="E46" s="369">
        <f t="shared" si="0"/>
        <v>1564.9344260174848</v>
      </c>
      <c r="F46" s="358">
        <v>0.8579233406243203</v>
      </c>
      <c r="G46" s="358">
        <v>0.35345954548967673</v>
      </c>
      <c r="H46" s="369">
        <f t="shared" si="1"/>
        <v>1.211382886113997</v>
      </c>
      <c r="I46" s="358">
        <v>933.89369528</v>
      </c>
      <c r="J46" s="358">
        <v>610.5915792899999</v>
      </c>
      <c r="K46" s="369">
        <f t="shared" si="2"/>
        <v>1544.48527457</v>
      </c>
      <c r="L46" s="371">
        <v>833.8336565</v>
      </c>
      <c r="M46" s="371">
        <v>555.0832538999999</v>
      </c>
      <c r="N46" s="369">
        <f t="shared" si="3"/>
        <v>1388.9169103999998</v>
      </c>
      <c r="O46" s="369">
        <f t="shared" si="4"/>
        <v>100.91796212062434</v>
      </c>
      <c r="P46" s="369">
        <f t="shared" si="5"/>
        <v>55.86178493548971</v>
      </c>
      <c r="Q46" s="369">
        <f t="shared" si="6"/>
        <v>156.77974705611427</v>
      </c>
      <c r="R46" s="68"/>
      <c r="S46" s="524"/>
    </row>
    <row r="47" spans="1:19" ht="12.75">
      <c r="A47" s="5">
        <v>34</v>
      </c>
      <c r="B47" s="321" t="s">
        <v>911</v>
      </c>
      <c r="C47" s="358">
        <v>808.454861206005</v>
      </c>
      <c r="D47" s="358">
        <v>558.2655756837048</v>
      </c>
      <c r="E47" s="369">
        <f t="shared" si="0"/>
        <v>1366.7204368897098</v>
      </c>
      <c r="F47" s="358">
        <v>0.7165308023361403</v>
      </c>
      <c r="G47" s="358">
        <v>0.29513744108441825</v>
      </c>
      <c r="H47" s="369">
        <f t="shared" si="1"/>
        <v>1.0116682434205586</v>
      </c>
      <c r="I47" s="358">
        <v>779.9806428959998</v>
      </c>
      <c r="J47" s="358">
        <v>509.8417585799999</v>
      </c>
      <c r="K47" s="369">
        <f t="shared" si="2"/>
        <v>1289.8224014759999</v>
      </c>
      <c r="L47" s="371">
        <v>696.4112882999999</v>
      </c>
      <c r="M47" s="371">
        <v>463.49250779999994</v>
      </c>
      <c r="N47" s="369">
        <f t="shared" si="3"/>
        <v>1159.9037961</v>
      </c>
      <c r="O47" s="369">
        <f t="shared" si="4"/>
        <v>84.28588539833606</v>
      </c>
      <c r="P47" s="369">
        <f t="shared" si="5"/>
        <v>46.6443882210844</v>
      </c>
      <c r="Q47" s="369">
        <f t="shared" si="6"/>
        <v>130.9302736194204</v>
      </c>
      <c r="R47" s="68"/>
      <c r="S47" s="524"/>
    </row>
    <row r="48" spans="1:19" ht="12.75">
      <c r="A48" s="5">
        <v>35</v>
      </c>
      <c r="B48" s="321" t="s">
        <v>912</v>
      </c>
      <c r="C48" s="358">
        <v>1283.93647517417</v>
      </c>
      <c r="D48" s="358">
        <v>985.5354106034048</v>
      </c>
      <c r="E48" s="369">
        <f t="shared" si="0"/>
        <v>2269.4718857775747</v>
      </c>
      <c r="F48" s="358">
        <v>1.2647312562989959</v>
      </c>
      <c r="G48" s="358">
        <v>0.521021556500856</v>
      </c>
      <c r="H48" s="369">
        <f t="shared" si="1"/>
        <v>1.7857528127998519</v>
      </c>
      <c r="I48" s="358">
        <v>1376.7250412160001</v>
      </c>
      <c r="J48" s="358">
        <v>900.05031435</v>
      </c>
      <c r="K48" s="369">
        <f t="shared" si="2"/>
        <v>2276.775355566</v>
      </c>
      <c r="L48" s="371">
        <v>1229.2187868</v>
      </c>
      <c r="M48" s="371">
        <v>818.2275585</v>
      </c>
      <c r="N48" s="369">
        <f t="shared" si="3"/>
        <v>2047.4463453</v>
      </c>
      <c r="O48" s="369">
        <f t="shared" si="4"/>
        <v>148.77098567229905</v>
      </c>
      <c r="P48" s="369">
        <f t="shared" si="5"/>
        <v>82.34377740650086</v>
      </c>
      <c r="Q48" s="369">
        <f t="shared" si="6"/>
        <v>231.1147630787998</v>
      </c>
      <c r="R48" s="68"/>
      <c r="S48" s="524"/>
    </row>
    <row r="49" spans="1:19" ht="12.75">
      <c r="A49" s="5">
        <v>36</v>
      </c>
      <c r="B49" s="321" t="s">
        <v>913</v>
      </c>
      <c r="C49" s="358">
        <v>924.210094071531</v>
      </c>
      <c r="D49" s="358">
        <v>648.7599710359395</v>
      </c>
      <c r="E49" s="369">
        <f t="shared" si="0"/>
        <v>1572.9700651074704</v>
      </c>
      <c r="F49" s="358">
        <v>0.8325451645005522</v>
      </c>
      <c r="G49" s="358">
        <v>0.34297898002228083</v>
      </c>
      <c r="H49" s="369">
        <f t="shared" si="1"/>
        <v>1.175524144522833</v>
      </c>
      <c r="I49" s="358">
        <v>906.2682448959999</v>
      </c>
      <c r="J49" s="358">
        <v>592.4866926</v>
      </c>
      <c r="K49" s="369">
        <f t="shared" si="2"/>
        <v>1498.754937496</v>
      </c>
      <c r="L49" s="371">
        <v>809.1680758</v>
      </c>
      <c r="M49" s="371">
        <v>538.6242659999999</v>
      </c>
      <c r="N49" s="369">
        <f t="shared" si="3"/>
        <v>1347.7923418</v>
      </c>
      <c r="O49" s="369">
        <f t="shared" si="4"/>
        <v>97.93271426050046</v>
      </c>
      <c r="P49" s="369">
        <f t="shared" si="5"/>
        <v>54.20540558002233</v>
      </c>
      <c r="Q49" s="369">
        <f t="shared" si="6"/>
        <v>152.13811984052268</v>
      </c>
      <c r="R49" s="68"/>
      <c r="S49" s="524"/>
    </row>
    <row r="50" spans="1:19" ht="12.75">
      <c r="A50" s="5">
        <v>37</v>
      </c>
      <c r="B50" s="321" t="s">
        <v>914</v>
      </c>
      <c r="C50" s="358">
        <v>968.89172865436</v>
      </c>
      <c r="D50" s="358">
        <v>778.4567672422696</v>
      </c>
      <c r="E50" s="369">
        <f t="shared" si="0"/>
        <v>1747.3484958966296</v>
      </c>
      <c r="F50" s="358">
        <v>0.9989171354699812</v>
      </c>
      <c r="G50" s="358">
        <v>0.41154559458078055</v>
      </c>
      <c r="H50" s="369">
        <f t="shared" si="1"/>
        <v>1.4104627300507617</v>
      </c>
      <c r="I50" s="358">
        <v>1087.372694912</v>
      </c>
      <c r="J50" s="358">
        <v>710.9336209799999</v>
      </c>
      <c r="K50" s="369">
        <f t="shared" si="2"/>
        <v>1798.306315892</v>
      </c>
      <c r="L50" s="371">
        <v>970.8684776</v>
      </c>
      <c r="M50" s="371">
        <v>646.3032917999999</v>
      </c>
      <c r="N50" s="369">
        <f t="shared" si="3"/>
        <v>1617.1717694</v>
      </c>
      <c r="O50" s="369">
        <f t="shared" si="4"/>
        <v>117.50313444747007</v>
      </c>
      <c r="P50" s="369">
        <f t="shared" si="5"/>
        <v>65.04187477458072</v>
      </c>
      <c r="Q50" s="369">
        <f t="shared" si="6"/>
        <v>182.5450092220508</v>
      </c>
      <c r="R50" s="68"/>
      <c r="S50" s="524"/>
    </row>
    <row r="51" spans="1:19" ht="12.75">
      <c r="A51" s="5">
        <v>38</v>
      </c>
      <c r="B51" s="321" t="s">
        <v>915</v>
      </c>
      <c r="C51" s="358">
        <v>1101.53351279581</v>
      </c>
      <c r="D51" s="358">
        <v>799.9522533695389</v>
      </c>
      <c r="E51" s="369">
        <f t="shared" si="0"/>
        <v>1901.485766165349</v>
      </c>
      <c r="F51" s="358">
        <v>1.0264872041854376</v>
      </c>
      <c r="G51" s="358">
        <v>0.422909581627086</v>
      </c>
      <c r="H51" s="369">
        <f t="shared" si="1"/>
        <v>1.4493967858125236</v>
      </c>
      <c r="I51" s="358">
        <v>1117.3841331519998</v>
      </c>
      <c r="J51" s="358">
        <v>730.5645939899999</v>
      </c>
      <c r="K51" s="369">
        <f t="shared" si="2"/>
        <v>1847.9487271419998</v>
      </c>
      <c r="L51" s="371">
        <v>997.6644045999999</v>
      </c>
      <c r="M51" s="371">
        <v>664.1496308999999</v>
      </c>
      <c r="N51" s="369">
        <f t="shared" si="3"/>
        <v>1661.8140354999998</v>
      </c>
      <c r="O51" s="369">
        <f t="shared" si="4"/>
        <v>120.74621575618539</v>
      </c>
      <c r="P51" s="369">
        <f t="shared" si="5"/>
        <v>66.83787267162711</v>
      </c>
      <c r="Q51" s="369">
        <f t="shared" si="6"/>
        <v>187.5840884278125</v>
      </c>
      <c r="R51" s="68"/>
      <c r="S51" s="524"/>
    </row>
    <row r="52" spans="1:19" ht="12.75">
      <c r="A52" s="543" t="s">
        <v>14</v>
      </c>
      <c r="B52" s="544"/>
      <c r="C52" s="358">
        <f>SUM(C14:C51)</f>
        <v>49256.37016907626</v>
      </c>
      <c r="D52" s="358">
        <f>SUM(D14:D51)</f>
        <v>32799.37999999999</v>
      </c>
      <c r="E52" s="369">
        <f t="shared" si="0"/>
        <v>82055.75016907626</v>
      </c>
      <c r="F52" s="358">
        <f>SUM(F14:F51)</f>
        <v>42.09000000000003</v>
      </c>
      <c r="G52" s="358">
        <f>SUM(G14:G51)</f>
        <v>17.340000000000003</v>
      </c>
      <c r="H52" s="369">
        <f t="shared" si="1"/>
        <v>59.430000000000035</v>
      </c>
      <c r="I52" s="358">
        <f>SUM(I14:I51)</f>
        <v>45817.130474304</v>
      </c>
      <c r="J52" s="358">
        <f>SUM(J14:J51)</f>
        <v>29954.369941319987</v>
      </c>
      <c r="K52" s="369">
        <f t="shared" si="2"/>
        <v>75771.50041562399</v>
      </c>
      <c r="L52" s="371">
        <f>SUM(L14:L51)</f>
        <v>40908.152209199994</v>
      </c>
      <c r="M52" s="371">
        <f>SUM(M14:M51)</f>
        <v>27231.245401199994</v>
      </c>
      <c r="N52" s="369">
        <f t="shared" si="3"/>
        <v>68139.39761039999</v>
      </c>
      <c r="O52" s="369">
        <f t="shared" si="4"/>
        <v>4951.068265104004</v>
      </c>
      <c r="P52" s="369">
        <f t="shared" si="5"/>
        <v>2740.4645401199923</v>
      </c>
      <c r="Q52" s="369">
        <f t="shared" si="6"/>
        <v>7691.532805223993</v>
      </c>
      <c r="R52" s="68"/>
      <c r="S52" s="524"/>
    </row>
    <row r="53" spans="1:18" ht="12.75">
      <c r="A53" s="12"/>
      <c r="B53" s="31"/>
      <c r="C53" s="31"/>
      <c r="D53" s="31"/>
      <c r="E53" s="22"/>
      <c r="F53" s="22"/>
      <c r="G53" s="22"/>
      <c r="H53" s="22"/>
      <c r="I53" s="22"/>
      <c r="J53" s="22"/>
      <c r="K53" s="22"/>
      <c r="L53" s="22"/>
      <c r="M53" s="22"/>
      <c r="N53" s="22"/>
      <c r="O53" s="384"/>
      <c r="P53" s="384"/>
      <c r="Q53" s="384"/>
      <c r="R53" s="68"/>
    </row>
    <row r="54" spans="1:17" ht="14.25" customHeight="1">
      <c r="A54" s="662" t="s">
        <v>661</v>
      </c>
      <c r="B54" s="662"/>
      <c r="C54" s="662"/>
      <c r="D54" s="662"/>
      <c r="E54" s="662"/>
      <c r="F54" s="662"/>
      <c r="G54" s="662"/>
      <c r="H54" s="662"/>
      <c r="I54" s="662"/>
      <c r="J54" s="662"/>
      <c r="K54" s="662"/>
      <c r="L54" s="662"/>
      <c r="M54" s="662"/>
      <c r="N54" s="662"/>
      <c r="O54" s="662"/>
      <c r="P54" s="662"/>
      <c r="Q54" s="662"/>
    </row>
    <row r="55" spans="1:17" ht="14.25" customHeight="1">
      <c r="A55" s="362"/>
      <c r="B55" s="362"/>
      <c r="C55" s="362"/>
      <c r="D55" s="362"/>
      <c r="E55" s="362"/>
      <c r="F55" s="362"/>
      <c r="G55" s="362"/>
      <c r="H55" s="362"/>
      <c r="I55" s="362"/>
      <c r="J55" s="362"/>
      <c r="K55" s="362"/>
      <c r="L55" s="362"/>
      <c r="M55" s="362"/>
      <c r="N55" s="362"/>
      <c r="O55" s="362"/>
      <c r="P55" s="362"/>
      <c r="Q55" s="362"/>
    </row>
    <row r="56" spans="1:17" ht="15.75" customHeight="1">
      <c r="A56" s="34"/>
      <c r="B56" s="41"/>
      <c r="C56" s="41"/>
      <c r="D56" s="512"/>
      <c r="E56" s="41"/>
      <c r="F56" s="41"/>
      <c r="G56" s="41"/>
      <c r="H56" s="41"/>
      <c r="I56" s="512"/>
      <c r="J56" s="41"/>
      <c r="K56" s="41"/>
      <c r="L56" s="41"/>
      <c r="M56" s="41"/>
      <c r="N56" s="41"/>
      <c r="O56" s="41"/>
      <c r="P56" s="41"/>
      <c r="Q56" s="41"/>
    </row>
    <row r="57" spans="13:17" ht="12.75" customHeight="1">
      <c r="M57" s="594" t="s">
        <v>1086</v>
      </c>
      <c r="N57" s="594"/>
      <c r="O57" s="594"/>
      <c r="P57" s="594"/>
      <c r="Q57" s="594"/>
    </row>
    <row r="58" spans="5:17" ht="12.75" customHeight="1">
      <c r="E58" s="385"/>
      <c r="F58" s="385"/>
      <c r="G58" s="385"/>
      <c r="M58" s="594"/>
      <c r="N58" s="594"/>
      <c r="O58" s="594"/>
      <c r="P58" s="594"/>
      <c r="Q58" s="594"/>
    </row>
    <row r="59" spans="6:17" ht="12.75" customHeight="1">
      <c r="F59" s="385"/>
      <c r="H59" s="385"/>
      <c r="M59" s="594"/>
      <c r="N59" s="594"/>
      <c r="O59" s="594"/>
      <c r="P59" s="594"/>
      <c r="Q59" s="594"/>
    </row>
    <row r="60" spans="7:17" ht="12.75" customHeight="1">
      <c r="G60" s="385"/>
      <c r="M60" s="594"/>
      <c r="N60" s="594"/>
      <c r="O60" s="594"/>
      <c r="P60" s="594"/>
      <c r="Q60" s="594"/>
    </row>
    <row r="62" ht="12.75">
      <c r="J62" s="385"/>
    </row>
    <row r="74" spans="10:11" ht="12.75">
      <c r="J74" s="385"/>
      <c r="K74" s="385"/>
    </row>
    <row r="76" ht="12.75">
      <c r="J76" s="385"/>
    </row>
  </sheetData>
  <sheetProtection/>
  <mergeCells count="16">
    <mergeCell ref="I11:K11"/>
    <mergeCell ref="A9:B9"/>
    <mergeCell ref="O11:Q11"/>
    <mergeCell ref="L11:N11"/>
    <mergeCell ref="C11:E11"/>
    <mergeCell ref="F11:H11"/>
    <mergeCell ref="A54:Q54"/>
    <mergeCell ref="M57:Q60"/>
    <mergeCell ref="P1:Q1"/>
    <mergeCell ref="A2:Q2"/>
    <mergeCell ref="A3:Q3"/>
    <mergeCell ref="N10:Q10"/>
    <mergeCell ref="A6:Q6"/>
    <mergeCell ref="A52:B52"/>
    <mergeCell ref="A11:A12"/>
    <mergeCell ref="B11:B12"/>
  </mergeCells>
  <printOptions horizontalCentered="1"/>
  <pageMargins left="0.7086614173228347" right="0.7086614173228347" top="0.2362204724409449" bottom="0" header="0.31496062992125984" footer="0.17"/>
  <pageSetup fitToHeight="1" fitToWidth="1" horizontalDpi="600" verticalDpi="600" orientation="landscape" paperSize="9" scale="71" r:id="rId1"/>
</worksheet>
</file>

<file path=xl/worksheets/sheet24.xml><?xml version="1.0" encoding="utf-8"?>
<worksheet xmlns="http://schemas.openxmlformats.org/spreadsheetml/2006/main" xmlns:r="http://schemas.openxmlformats.org/officeDocument/2006/relationships">
  <sheetPr>
    <pageSetUpPr fitToPage="1"/>
  </sheetPr>
  <dimension ref="A1:S59"/>
  <sheetViews>
    <sheetView zoomScaleSheetLayoutView="90" zoomScalePageLayoutView="0" workbookViewId="0" topLeftCell="A1">
      <selection activeCell="S16" sqref="S16"/>
    </sheetView>
  </sheetViews>
  <sheetFormatPr defaultColWidth="9.140625" defaultRowHeight="12.75"/>
  <cols>
    <col min="1" max="1" width="7.421875" style="16" customWidth="1"/>
    <col min="2" max="2" width="17.140625" style="16" customWidth="1"/>
    <col min="3" max="3" width="8.7109375" style="16" customWidth="1"/>
    <col min="4" max="4" width="9.421875" style="16" customWidth="1"/>
    <col min="5" max="5" width="10.00390625" style="16" customWidth="1"/>
    <col min="6" max="7" width="7.28125" style="16" customWidth="1"/>
    <col min="8" max="8" width="8.140625" style="16" customWidth="1"/>
    <col min="9" max="9" width="9.28125" style="16" customWidth="1"/>
    <col min="10" max="10" width="10.00390625" style="16" customWidth="1"/>
    <col min="11" max="11" width="8.421875" style="16" customWidth="1"/>
    <col min="12" max="12" width="8.7109375" style="16" customWidth="1"/>
    <col min="13" max="13" width="9.7109375" style="16" customWidth="1"/>
    <col min="14" max="14" width="8.8515625" style="16" customWidth="1"/>
    <col min="15" max="15" width="9.28125" style="16" customWidth="1"/>
    <col min="16" max="16" width="10.140625" style="16" customWidth="1"/>
    <col min="17" max="17" width="9.7109375" style="16" customWidth="1"/>
    <col min="18" max="16384" width="9.140625" style="16" customWidth="1"/>
  </cols>
  <sheetData>
    <row r="1" spans="8:17" ht="15">
      <c r="H1" s="35"/>
      <c r="I1" s="35"/>
      <c r="J1" s="35"/>
      <c r="K1" s="35"/>
      <c r="L1" s="35"/>
      <c r="M1" s="35"/>
      <c r="N1" s="35"/>
      <c r="O1" s="35"/>
      <c r="P1" s="636" t="s">
        <v>84</v>
      </c>
      <c r="Q1" s="636"/>
    </row>
    <row r="2" spans="1:17" ht="15">
      <c r="A2" s="637" t="s">
        <v>0</v>
      </c>
      <c r="B2" s="637"/>
      <c r="C2" s="637"/>
      <c r="D2" s="637"/>
      <c r="E2" s="637"/>
      <c r="F2" s="637"/>
      <c r="G2" s="637"/>
      <c r="H2" s="637"/>
      <c r="I2" s="637"/>
      <c r="J2" s="637"/>
      <c r="K2" s="637"/>
      <c r="L2" s="637"/>
      <c r="M2" s="637"/>
      <c r="N2" s="637"/>
      <c r="O2" s="637"/>
      <c r="P2" s="637"/>
      <c r="Q2" s="637"/>
    </row>
    <row r="3" spans="1:17" ht="20.25">
      <c r="A3" s="573" t="s">
        <v>693</v>
      </c>
      <c r="B3" s="573"/>
      <c r="C3" s="573"/>
      <c r="D3" s="573"/>
      <c r="E3" s="573"/>
      <c r="F3" s="573"/>
      <c r="G3" s="573"/>
      <c r="H3" s="573"/>
      <c r="I3" s="573"/>
      <c r="J3" s="573"/>
      <c r="K3" s="573"/>
      <c r="L3" s="573"/>
      <c r="M3" s="573"/>
      <c r="N3" s="573"/>
      <c r="O3" s="573"/>
      <c r="P3" s="573"/>
      <c r="Q3" s="573"/>
    </row>
    <row r="4" ht="10.5" customHeight="1"/>
    <row r="5" spans="1:17" ht="9" customHeight="1">
      <c r="A5" s="25"/>
      <c r="B5" s="25"/>
      <c r="C5" s="25"/>
      <c r="D5" s="25"/>
      <c r="E5" s="24"/>
      <c r="F5" s="24"/>
      <c r="G5" s="24"/>
      <c r="H5" s="24"/>
      <c r="I5" s="24"/>
      <c r="J5" s="24"/>
      <c r="K5" s="24"/>
      <c r="L5" s="24"/>
      <c r="M5" s="24"/>
      <c r="N5" s="25"/>
      <c r="O5" s="25"/>
      <c r="P5" s="24"/>
      <c r="Q5" s="22"/>
    </row>
    <row r="6" spans="2:15" ht="18" customHeight="1">
      <c r="B6" s="110"/>
      <c r="C6" s="110"/>
      <c r="D6" s="574" t="s">
        <v>839</v>
      </c>
      <c r="E6" s="574"/>
      <c r="F6" s="574"/>
      <c r="G6" s="574"/>
      <c r="H6" s="574"/>
      <c r="I6" s="574"/>
      <c r="J6" s="574"/>
      <c r="K6" s="574"/>
      <c r="L6" s="574"/>
      <c r="M6" s="574"/>
      <c r="N6" s="574"/>
      <c r="O6" s="574"/>
    </row>
    <row r="7" ht="5.25" customHeight="1"/>
    <row r="8" spans="1:17" ht="12.75">
      <c r="A8" s="566" t="s">
        <v>876</v>
      </c>
      <c r="B8" s="566"/>
      <c r="Q8" s="33" t="s">
        <v>17</v>
      </c>
    </row>
    <row r="9" spans="1:17" ht="15.75">
      <c r="A9" s="14"/>
      <c r="N9" s="648" t="s">
        <v>773</v>
      </c>
      <c r="O9" s="648"/>
      <c r="P9" s="648"/>
      <c r="Q9" s="648"/>
    </row>
    <row r="10" spans="1:17" ht="36.75" customHeight="1">
      <c r="A10" s="634" t="s">
        <v>2</v>
      </c>
      <c r="B10" s="634" t="s">
        <v>3</v>
      </c>
      <c r="C10" s="550" t="s">
        <v>752</v>
      </c>
      <c r="D10" s="550"/>
      <c r="E10" s="550"/>
      <c r="F10" s="550" t="s">
        <v>784</v>
      </c>
      <c r="G10" s="550"/>
      <c r="H10" s="550"/>
      <c r="I10" s="663" t="s">
        <v>362</v>
      </c>
      <c r="J10" s="664"/>
      <c r="K10" s="665"/>
      <c r="L10" s="663" t="s">
        <v>85</v>
      </c>
      <c r="M10" s="664"/>
      <c r="N10" s="665"/>
      <c r="O10" s="666" t="s">
        <v>783</v>
      </c>
      <c r="P10" s="667"/>
      <c r="Q10" s="668"/>
    </row>
    <row r="11" spans="1:17" ht="39.75" customHeight="1">
      <c r="A11" s="635"/>
      <c r="B11" s="635"/>
      <c r="C11" s="5" t="s">
        <v>104</v>
      </c>
      <c r="D11" s="5" t="s">
        <v>658</v>
      </c>
      <c r="E11" s="38" t="s">
        <v>14</v>
      </c>
      <c r="F11" s="5" t="s">
        <v>104</v>
      </c>
      <c r="G11" s="5" t="s">
        <v>659</v>
      </c>
      <c r="H11" s="38" t="s">
        <v>14</v>
      </c>
      <c r="I11" s="5" t="s">
        <v>104</v>
      </c>
      <c r="J11" s="5" t="s">
        <v>659</v>
      </c>
      <c r="K11" s="38" t="s">
        <v>14</v>
      </c>
      <c r="L11" s="5" t="s">
        <v>104</v>
      </c>
      <c r="M11" s="5" t="s">
        <v>659</v>
      </c>
      <c r="N11" s="38" t="s">
        <v>14</v>
      </c>
      <c r="O11" s="5" t="s">
        <v>222</v>
      </c>
      <c r="P11" s="5" t="s">
        <v>660</v>
      </c>
      <c r="Q11" s="5" t="s">
        <v>105</v>
      </c>
    </row>
    <row r="12" spans="1:17" s="68" customFormat="1" ht="12.75">
      <c r="A12" s="66">
        <v>1</v>
      </c>
      <c r="B12" s="66">
        <v>2</v>
      </c>
      <c r="C12" s="66">
        <v>3</v>
      </c>
      <c r="D12" s="66">
        <v>4</v>
      </c>
      <c r="E12" s="66">
        <v>5</v>
      </c>
      <c r="F12" s="66">
        <v>6</v>
      </c>
      <c r="G12" s="66">
        <v>7</v>
      </c>
      <c r="H12" s="66">
        <v>8</v>
      </c>
      <c r="I12" s="66">
        <v>9</v>
      </c>
      <c r="J12" s="66">
        <v>10</v>
      </c>
      <c r="K12" s="66">
        <v>11</v>
      </c>
      <c r="L12" s="66">
        <v>12</v>
      </c>
      <c r="M12" s="66">
        <v>13</v>
      </c>
      <c r="N12" s="66">
        <v>14</v>
      </c>
      <c r="O12" s="66">
        <v>15</v>
      </c>
      <c r="P12" s="66">
        <v>16</v>
      </c>
      <c r="Q12" s="66">
        <v>17</v>
      </c>
    </row>
    <row r="13" spans="1:17" s="68" customFormat="1" ht="12.75">
      <c r="A13" s="5">
        <v>1</v>
      </c>
      <c r="B13" s="156" t="s">
        <v>878</v>
      </c>
      <c r="C13" s="369">
        <v>1147.62008687118</v>
      </c>
      <c r="D13" s="369">
        <v>830.619947937953</v>
      </c>
      <c r="E13" s="369">
        <f>SUM(C13:D13)</f>
        <v>1978.2400348091332</v>
      </c>
      <c r="F13" s="369">
        <v>0</v>
      </c>
      <c r="G13" s="369">
        <v>0</v>
      </c>
      <c r="H13" s="369">
        <v>0</v>
      </c>
      <c r="I13" s="369">
        <v>1539.7210567745872</v>
      </c>
      <c r="J13" s="369">
        <v>1048.5116733407906</v>
      </c>
      <c r="K13" s="369">
        <f>SUM(I13:J13)</f>
        <v>2588.2327301153778</v>
      </c>
      <c r="L13" s="369">
        <v>1082.8020545</v>
      </c>
      <c r="M13" s="369">
        <v>720.6713566</v>
      </c>
      <c r="N13" s="369">
        <f>SUM(L13:M13)</f>
        <v>1803.4734110999998</v>
      </c>
      <c r="O13" s="369">
        <f>F13+I13-L13</f>
        <v>456.9190022745872</v>
      </c>
      <c r="P13" s="369">
        <f>G13+J13-M13</f>
        <v>327.8403167407906</v>
      </c>
      <c r="Q13" s="369">
        <f>H13+K13-N13</f>
        <v>784.759319015378</v>
      </c>
    </row>
    <row r="14" spans="1:17" s="68" customFormat="1" ht="12.75">
      <c r="A14" s="5">
        <v>2</v>
      </c>
      <c r="B14" s="156" t="s">
        <v>879</v>
      </c>
      <c r="C14" s="369">
        <v>851.960649032791</v>
      </c>
      <c r="D14" s="369">
        <v>573.8520111041186</v>
      </c>
      <c r="E14" s="369">
        <f aca="true" t="shared" si="0" ref="E14:E51">SUM(C14:D14)</f>
        <v>1425.8126601369095</v>
      </c>
      <c r="F14" s="369">
        <v>0</v>
      </c>
      <c r="G14" s="369">
        <v>0</v>
      </c>
      <c r="H14" s="369">
        <v>0</v>
      </c>
      <c r="I14" s="369">
        <v>1063.7685104567524</v>
      </c>
      <c r="J14" s="369">
        <v>724.3872891645304</v>
      </c>
      <c r="K14" s="369">
        <f aca="true" t="shared" si="1" ref="K14:K51">SUM(I14:J14)</f>
        <v>1788.1557996212828</v>
      </c>
      <c r="L14" s="369">
        <v>748.0905217</v>
      </c>
      <c r="M14" s="369">
        <v>497.891615</v>
      </c>
      <c r="N14" s="369">
        <f aca="true" t="shared" si="2" ref="N14:N51">SUM(L14:M14)</f>
        <v>1245.9821367</v>
      </c>
      <c r="O14" s="369">
        <f aca="true" t="shared" si="3" ref="O14:O51">F14+I14-L14</f>
        <v>315.6779887567525</v>
      </c>
      <c r="P14" s="369">
        <f aca="true" t="shared" si="4" ref="P14:P51">G14+J14-M14</f>
        <v>226.49567416453044</v>
      </c>
      <c r="Q14" s="369">
        <f aca="true" t="shared" si="5" ref="Q14:Q51">H14+K14-N14</f>
        <v>542.1736629212828</v>
      </c>
    </row>
    <row r="15" spans="1:17" s="68" customFormat="1" ht="12.75">
      <c r="A15" s="5">
        <v>3</v>
      </c>
      <c r="B15" s="156" t="s">
        <v>880</v>
      </c>
      <c r="C15" s="369">
        <v>705.68669514382</v>
      </c>
      <c r="D15" s="369">
        <v>489.7853900881144</v>
      </c>
      <c r="E15" s="369">
        <f t="shared" si="0"/>
        <v>1195.4720852319344</v>
      </c>
      <c r="F15" s="369">
        <v>0</v>
      </c>
      <c r="G15" s="369">
        <v>0</v>
      </c>
      <c r="H15" s="369">
        <v>0</v>
      </c>
      <c r="I15" s="369">
        <v>907.930473083836</v>
      </c>
      <c r="J15" s="369">
        <v>618.267957823621</v>
      </c>
      <c r="K15" s="369">
        <f t="shared" si="1"/>
        <v>1526.198430907457</v>
      </c>
      <c r="L15" s="369">
        <v>638.498108</v>
      </c>
      <c r="M15" s="369">
        <v>424.95283480000006</v>
      </c>
      <c r="N15" s="369">
        <f t="shared" si="2"/>
        <v>1063.4509428000001</v>
      </c>
      <c r="O15" s="369">
        <f t="shared" si="3"/>
        <v>269.432365083836</v>
      </c>
      <c r="P15" s="369">
        <f t="shared" si="4"/>
        <v>193.31512302362097</v>
      </c>
      <c r="Q15" s="369">
        <f t="shared" si="5"/>
        <v>462.7474881074568</v>
      </c>
    </row>
    <row r="16" spans="1:17" s="68" customFormat="1" ht="12.75">
      <c r="A16" s="5">
        <v>4</v>
      </c>
      <c r="B16" s="156" t="s">
        <v>881</v>
      </c>
      <c r="C16" s="369">
        <v>524.093406889746</v>
      </c>
      <c r="D16" s="369">
        <v>395.52239931941574</v>
      </c>
      <c r="E16" s="369">
        <f t="shared" si="0"/>
        <v>919.6158062091617</v>
      </c>
      <c r="F16" s="369">
        <v>0</v>
      </c>
      <c r="G16" s="369">
        <v>0</v>
      </c>
      <c r="H16" s="369">
        <v>0</v>
      </c>
      <c r="I16" s="369">
        <v>733.1864386482467</v>
      </c>
      <c r="J16" s="369">
        <v>499.2775020437428</v>
      </c>
      <c r="K16" s="369">
        <f t="shared" si="1"/>
        <v>1232.4639406919896</v>
      </c>
      <c r="L16" s="369">
        <v>515.6101351</v>
      </c>
      <c r="M16" s="369">
        <v>343.1673713</v>
      </c>
      <c r="N16" s="369">
        <f t="shared" si="2"/>
        <v>858.7775064</v>
      </c>
      <c r="O16" s="369">
        <f t="shared" si="3"/>
        <v>217.57630354824676</v>
      </c>
      <c r="P16" s="369">
        <f t="shared" si="4"/>
        <v>156.1101307437428</v>
      </c>
      <c r="Q16" s="369">
        <f t="shared" si="5"/>
        <v>373.6864342919896</v>
      </c>
    </row>
    <row r="17" spans="1:17" s="68" customFormat="1" ht="12.75">
      <c r="A17" s="5">
        <v>5</v>
      </c>
      <c r="B17" s="156" t="s">
        <v>882</v>
      </c>
      <c r="C17" s="369">
        <v>908.676230648702</v>
      </c>
      <c r="D17" s="369">
        <v>624.9362439824745</v>
      </c>
      <c r="E17" s="369">
        <f t="shared" si="0"/>
        <v>1533.6124746311766</v>
      </c>
      <c r="F17" s="369">
        <v>0</v>
      </c>
      <c r="G17" s="369">
        <v>0</v>
      </c>
      <c r="H17" s="369">
        <v>0</v>
      </c>
      <c r="I17" s="369">
        <v>1158.4452454979103</v>
      </c>
      <c r="J17" s="369">
        <v>788.872153306773</v>
      </c>
      <c r="K17" s="369">
        <f t="shared" si="1"/>
        <v>1947.3173988046833</v>
      </c>
      <c r="L17" s="369">
        <v>814.6715188</v>
      </c>
      <c r="M17" s="369">
        <v>542.2138631</v>
      </c>
      <c r="N17" s="369">
        <f t="shared" si="2"/>
        <v>1356.8853819</v>
      </c>
      <c r="O17" s="369">
        <f t="shared" si="3"/>
        <v>343.7737266979103</v>
      </c>
      <c r="P17" s="369">
        <f t="shared" si="4"/>
        <v>246.65829020677302</v>
      </c>
      <c r="Q17" s="369">
        <f t="shared" si="5"/>
        <v>590.4320169046832</v>
      </c>
    </row>
    <row r="18" spans="1:17" s="68" customFormat="1" ht="12.75">
      <c r="A18" s="5">
        <v>6</v>
      </c>
      <c r="B18" s="156" t="s">
        <v>883</v>
      </c>
      <c r="C18" s="369">
        <v>823.52</v>
      </c>
      <c r="D18" s="369">
        <v>434.83524888289986</v>
      </c>
      <c r="E18" s="369">
        <f t="shared" si="0"/>
        <v>1258.3552488828998</v>
      </c>
      <c r="F18" s="369">
        <v>0</v>
      </c>
      <c r="G18" s="369">
        <v>0</v>
      </c>
      <c r="H18" s="369">
        <v>0</v>
      </c>
      <c r="I18" s="369">
        <v>806.0570290718041</v>
      </c>
      <c r="J18" s="369">
        <v>548.9030639892918</v>
      </c>
      <c r="K18" s="369">
        <f t="shared" si="1"/>
        <v>1354.960093061096</v>
      </c>
      <c r="L18" s="369">
        <v>566.856057</v>
      </c>
      <c r="M18" s="369">
        <v>377.27640600000007</v>
      </c>
      <c r="N18" s="369">
        <f t="shared" si="2"/>
        <v>944.132463</v>
      </c>
      <c r="O18" s="369">
        <f t="shared" si="3"/>
        <v>239.20097207180413</v>
      </c>
      <c r="P18" s="369">
        <f t="shared" si="4"/>
        <v>171.62665798929174</v>
      </c>
      <c r="Q18" s="369">
        <f t="shared" si="5"/>
        <v>410.8276300610959</v>
      </c>
    </row>
    <row r="19" spans="1:17" s="68" customFormat="1" ht="12.75">
      <c r="A19" s="5">
        <v>7</v>
      </c>
      <c r="B19" s="156" t="s">
        <v>884</v>
      </c>
      <c r="C19" s="369">
        <v>1176.15477184887</v>
      </c>
      <c r="D19" s="369">
        <v>716.4825361217121</v>
      </c>
      <c r="E19" s="369">
        <f t="shared" si="0"/>
        <v>1892.6373079705822</v>
      </c>
      <c r="F19" s="369">
        <v>0</v>
      </c>
      <c r="G19" s="369">
        <v>0</v>
      </c>
      <c r="H19" s="369">
        <v>0</v>
      </c>
      <c r="I19" s="369">
        <v>1328.1111614029662</v>
      </c>
      <c r="J19" s="369">
        <v>904.4332546231444</v>
      </c>
      <c r="K19" s="369">
        <f t="shared" si="1"/>
        <v>2232.5444160261104</v>
      </c>
      <c r="L19" s="369">
        <v>933.9883272</v>
      </c>
      <c r="M19" s="369">
        <v>621.6422355</v>
      </c>
      <c r="N19" s="369">
        <f t="shared" si="2"/>
        <v>1555.6305627</v>
      </c>
      <c r="O19" s="369">
        <f t="shared" si="3"/>
        <v>394.12283420296626</v>
      </c>
      <c r="P19" s="369">
        <f t="shared" si="4"/>
        <v>282.79101912314445</v>
      </c>
      <c r="Q19" s="369">
        <f t="shared" si="5"/>
        <v>676.9138533261105</v>
      </c>
    </row>
    <row r="20" spans="1:17" s="68" customFormat="1" ht="12.75">
      <c r="A20" s="5">
        <v>8</v>
      </c>
      <c r="B20" s="156" t="s">
        <v>885</v>
      </c>
      <c r="C20" s="369">
        <v>304.75664663729077</v>
      </c>
      <c r="D20" s="369">
        <v>202.9153742569027</v>
      </c>
      <c r="E20" s="369">
        <f t="shared" si="0"/>
        <v>507.67202089419345</v>
      </c>
      <c r="F20" s="369">
        <v>0</v>
      </c>
      <c r="G20" s="369">
        <v>0</v>
      </c>
      <c r="H20" s="369">
        <v>0</v>
      </c>
      <c r="I20" s="369">
        <v>376.10826481338927</v>
      </c>
      <c r="J20" s="369">
        <v>256.1449904217456</v>
      </c>
      <c r="K20" s="369">
        <f t="shared" si="1"/>
        <v>632.2532552351349</v>
      </c>
      <c r="L20" s="369">
        <v>264.4964814</v>
      </c>
      <c r="M20" s="369">
        <v>176.0556057</v>
      </c>
      <c r="N20" s="369">
        <f t="shared" si="2"/>
        <v>440.5520871</v>
      </c>
      <c r="O20" s="369">
        <f t="shared" si="3"/>
        <v>111.61178341338928</v>
      </c>
      <c r="P20" s="369">
        <f t="shared" si="4"/>
        <v>80.0893847217456</v>
      </c>
      <c r="Q20" s="369">
        <f t="shared" si="5"/>
        <v>191.70116813513494</v>
      </c>
    </row>
    <row r="21" spans="1:17" s="68" customFormat="1" ht="12.75">
      <c r="A21" s="5">
        <v>9</v>
      </c>
      <c r="B21" s="156" t="s">
        <v>886</v>
      </c>
      <c r="C21" s="369">
        <v>312.52</v>
      </c>
      <c r="D21" s="369">
        <v>146.0650002412542</v>
      </c>
      <c r="E21" s="369">
        <f t="shared" si="0"/>
        <v>458.5850002412542</v>
      </c>
      <c r="F21" s="369">
        <v>0</v>
      </c>
      <c r="G21" s="369">
        <v>0</v>
      </c>
      <c r="H21" s="369">
        <v>0</v>
      </c>
      <c r="I21" s="369">
        <v>270.74875233702693</v>
      </c>
      <c r="J21" s="369">
        <v>184.38138669759076</v>
      </c>
      <c r="K21" s="369">
        <f t="shared" si="1"/>
        <v>455.1301390346177</v>
      </c>
      <c r="L21" s="369">
        <v>190.4028681</v>
      </c>
      <c r="M21" s="369">
        <v>126.73047660000002</v>
      </c>
      <c r="N21" s="369">
        <f t="shared" si="2"/>
        <v>317.1333447</v>
      </c>
      <c r="O21" s="369">
        <f t="shared" si="3"/>
        <v>80.34588423702692</v>
      </c>
      <c r="P21" s="369">
        <f t="shared" si="4"/>
        <v>57.65091009759074</v>
      </c>
      <c r="Q21" s="369">
        <f t="shared" si="5"/>
        <v>137.99679433461768</v>
      </c>
    </row>
    <row r="22" spans="1:17" s="68" customFormat="1" ht="12.75">
      <c r="A22" s="5">
        <v>10</v>
      </c>
      <c r="B22" s="156" t="s">
        <v>887</v>
      </c>
      <c r="C22" s="369">
        <v>675.3511145679593</v>
      </c>
      <c r="D22" s="369">
        <v>449.6093881365632</v>
      </c>
      <c r="E22" s="369">
        <f t="shared" si="0"/>
        <v>1124.9605027045225</v>
      </c>
      <c r="F22" s="369">
        <v>0</v>
      </c>
      <c r="G22" s="369">
        <v>0</v>
      </c>
      <c r="H22" s="369">
        <v>0</v>
      </c>
      <c r="I22" s="369">
        <v>833.4687319953696</v>
      </c>
      <c r="J22" s="369">
        <v>567.552817717799</v>
      </c>
      <c r="K22" s="369">
        <f t="shared" si="1"/>
        <v>1401.0215497131685</v>
      </c>
      <c r="L22" s="369">
        <v>586.1332164</v>
      </c>
      <c r="M22" s="369">
        <v>390.09490260000007</v>
      </c>
      <c r="N22" s="369">
        <f t="shared" si="2"/>
        <v>976.2281190000001</v>
      </c>
      <c r="O22" s="369">
        <f t="shared" si="3"/>
        <v>247.33551559536954</v>
      </c>
      <c r="P22" s="369">
        <f t="shared" si="4"/>
        <v>177.45791511779896</v>
      </c>
      <c r="Q22" s="369">
        <f t="shared" si="5"/>
        <v>424.7934307131684</v>
      </c>
    </row>
    <row r="23" spans="1:17" s="68" customFormat="1" ht="12.75">
      <c r="A23" s="5">
        <v>11</v>
      </c>
      <c r="B23" s="156" t="s">
        <v>888</v>
      </c>
      <c r="C23" s="369">
        <v>865.32</v>
      </c>
      <c r="D23" s="369">
        <v>660.6485145847834</v>
      </c>
      <c r="E23" s="369">
        <f t="shared" si="0"/>
        <v>1525.9685145847834</v>
      </c>
      <c r="F23" s="369">
        <v>0</v>
      </c>
      <c r="G23" s="369">
        <v>0</v>
      </c>
      <c r="H23" s="369">
        <v>0</v>
      </c>
      <c r="I23" s="369">
        <v>1224.617907037187</v>
      </c>
      <c r="J23" s="369">
        <v>833.9526172433593</v>
      </c>
      <c r="K23" s="369">
        <f t="shared" si="1"/>
        <v>2058.570524280546</v>
      </c>
      <c r="L23" s="369">
        <v>861.2071516999999</v>
      </c>
      <c r="M23" s="369">
        <v>573.198925</v>
      </c>
      <c r="N23" s="369">
        <f t="shared" si="2"/>
        <v>1434.4060767</v>
      </c>
      <c r="O23" s="369">
        <f t="shared" si="3"/>
        <v>363.4107553371871</v>
      </c>
      <c r="P23" s="369">
        <f t="shared" si="4"/>
        <v>260.7536922433593</v>
      </c>
      <c r="Q23" s="369">
        <f t="shared" si="5"/>
        <v>624.164447580546</v>
      </c>
    </row>
    <row r="24" spans="1:17" s="68" customFormat="1" ht="12.75">
      <c r="A24" s="5">
        <v>12</v>
      </c>
      <c r="B24" s="156" t="s">
        <v>889</v>
      </c>
      <c r="C24" s="369">
        <v>1755.6942926918546</v>
      </c>
      <c r="D24" s="369">
        <v>1168.848737766677</v>
      </c>
      <c r="E24" s="369">
        <f t="shared" si="0"/>
        <v>2924.5430304585316</v>
      </c>
      <c r="F24" s="369">
        <v>0</v>
      </c>
      <c r="G24" s="369">
        <v>0</v>
      </c>
      <c r="H24" s="369">
        <v>0</v>
      </c>
      <c r="I24" s="369">
        <v>2166.748916728317</v>
      </c>
      <c r="J24" s="369">
        <v>1475.4660647874994</v>
      </c>
      <c r="K24" s="369">
        <f t="shared" si="1"/>
        <v>3642.2149815158164</v>
      </c>
      <c r="L24" s="369">
        <v>1523.7566365</v>
      </c>
      <c r="M24" s="369">
        <v>1014.1290341000001</v>
      </c>
      <c r="N24" s="369">
        <f t="shared" si="2"/>
        <v>2537.8856706</v>
      </c>
      <c r="O24" s="369">
        <f t="shared" si="3"/>
        <v>642.992280228317</v>
      </c>
      <c r="P24" s="369">
        <f t="shared" si="4"/>
        <v>461.33703068749924</v>
      </c>
      <c r="Q24" s="369">
        <f t="shared" si="5"/>
        <v>1104.3293109158162</v>
      </c>
    </row>
    <row r="25" spans="1:17" s="68" customFormat="1" ht="12.75">
      <c r="A25" s="5">
        <v>13</v>
      </c>
      <c r="B25" s="156" t="s">
        <v>890</v>
      </c>
      <c r="C25" s="369">
        <v>1235.62</v>
      </c>
      <c r="D25" s="369">
        <v>695.4253951512649</v>
      </c>
      <c r="E25" s="369">
        <f t="shared" si="0"/>
        <v>1931.0453951512648</v>
      </c>
      <c r="F25" s="369">
        <v>0</v>
      </c>
      <c r="G25" s="369">
        <v>0</v>
      </c>
      <c r="H25" s="369">
        <v>0</v>
      </c>
      <c r="I25" s="369">
        <v>1289.0954257923527</v>
      </c>
      <c r="J25" s="369">
        <v>877.852315687705</v>
      </c>
      <c r="K25" s="369">
        <f t="shared" si="1"/>
        <v>2166.9477414800576</v>
      </c>
      <c r="L25" s="369">
        <v>906.5506829</v>
      </c>
      <c r="M25" s="369">
        <v>603.3724138</v>
      </c>
      <c r="N25" s="369">
        <f t="shared" si="2"/>
        <v>1509.9230966999999</v>
      </c>
      <c r="O25" s="369">
        <f t="shared" si="3"/>
        <v>382.5447428923527</v>
      </c>
      <c r="P25" s="369">
        <f t="shared" si="4"/>
        <v>274.47990188770495</v>
      </c>
      <c r="Q25" s="369">
        <f t="shared" si="5"/>
        <v>657.0246447800578</v>
      </c>
    </row>
    <row r="26" spans="1:17" s="68" customFormat="1" ht="12.75">
      <c r="A26" s="5">
        <v>14</v>
      </c>
      <c r="B26" s="156" t="s">
        <v>891</v>
      </c>
      <c r="C26" s="369">
        <v>848.6785153982888</v>
      </c>
      <c r="D26" s="369">
        <v>565.0407336690594</v>
      </c>
      <c r="E26" s="369">
        <f t="shared" si="0"/>
        <v>1413.7192490673483</v>
      </c>
      <c r="F26" s="369">
        <v>0</v>
      </c>
      <c r="G26" s="369">
        <v>0</v>
      </c>
      <c r="H26" s="369">
        <v>0</v>
      </c>
      <c r="I26" s="369">
        <v>1047.3766768760481</v>
      </c>
      <c r="J26" s="369">
        <v>713.2646002974507</v>
      </c>
      <c r="K26" s="369">
        <f t="shared" si="1"/>
        <v>1760.6412771734988</v>
      </c>
      <c r="L26" s="369">
        <v>736.5630369</v>
      </c>
      <c r="M26" s="369">
        <v>490.2466803</v>
      </c>
      <c r="N26" s="369">
        <f t="shared" si="2"/>
        <v>1226.8097172</v>
      </c>
      <c r="O26" s="369">
        <f t="shared" si="3"/>
        <v>310.8136399760481</v>
      </c>
      <c r="P26" s="369">
        <f t="shared" si="4"/>
        <v>223.0179199974507</v>
      </c>
      <c r="Q26" s="369">
        <f t="shared" si="5"/>
        <v>533.8315599734988</v>
      </c>
    </row>
    <row r="27" spans="1:17" s="68" customFormat="1" ht="12.75">
      <c r="A27" s="5">
        <v>15</v>
      </c>
      <c r="B27" s="156" t="s">
        <v>892</v>
      </c>
      <c r="C27" s="369">
        <v>1365.25</v>
      </c>
      <c r="D27" s="369">
        <v>1086.3661892363205</v>
      </c>
      <c r="E27" s="369">
        <f t="shared" si="0"/>
        <v>2451.6161892363207</v>
      </c>
      <c r="F27" s="369">
        <v>0</v>
      </c>
      <c r="G27" s="369">
        <v>0</v>
      </c>
      <c r="H27" s="369">
        <v>0</v>
      </c>
      <c r="I27" s="369">
        <v>2013.7806955437657</v>
      </c>
      <c r="J27" s="369">
        <v>1371.346346502769</v>
      </c>
      <c r="K27" s="369">
        <f t="shared" si="1"/>
        <v>3385.1270420465344</v>
      </c>
      <c r="L27" s="369">
        <v>1416.1824084</v>
      </c>
      <c r="M27" s="369">
        <v>942.5646438000001</v>
      </c>
      <c r="N27" s="369">
        <f t="shared" si="2"/>
        <v>2358.7470522000003</v>
      </c>
      <c r="O27" s="369">
        <f t="shared" si="3"/>
        <v>597.5982871437657</v>
      </c>
      <c r="P27" s="369">
        <f t="shared" si="4"/>
        <v>428.7817027027688</v>
      </c>
      <c r="Q27" s="369">
        <f t="shared" si="5"/>
        <v>1026.379989846534</v>
      </c>
    </row>
    <row r="28" spans="1:17" s="68" customFormat="1" ht="12.75">
      <c r="A28" s="5">
        <v>16</v>
      </c>
      <c r="B28" s="156" t="s">
        <v>893</v>
      </c>
      <c r="C28" s="369">
        <v>1206.25</v>
      </c>
      <c r="D28" s="369">
        <v>881.1703336315605</v>
      </c>
      <c r="E28" s="369">
        <f t="shared" si="0"/>
        <v>2087.4203336315604</v>
      </c>
      <c r="F28" s="369">
        <v>0</v>
      </c>
      <c r="G28" s="369">
        <v>0</v>
      </c>
      <c r="H28" s="369">
        <v>0</v>
      </c>
      <c r="I28" s="369">
        <v>1633.384201254254</v>
      </c>
      <c r="J28" s="369">
        <v>1112.3226492548747</v>
      </c>
      <c r="K28" s="369">
        <f t="shared" si="1"/>
        <v>2745.706850509129</v>
      </c>
      <c r="L28" s="369">
        <v>1148.6702485</v>
      </c>
      <c r="M28" s="369">
        <v>764.5304225</v>
      </c>
      <c r="N28" s="369">
        <f t="shared" si="2"/>
        <v>1913.200671</v>
      </c>
      <c r="O28" s="369">
        <f t="shared" si="3"/>
        <v>484.713952754254</v>
      </c>
      <c r="P28" s="369">
        <f t="shared" si="4"/>
        <v>347.7922267548747</v>
      </c>
      <c r="Q28" s="369">
        <f t="shared" si="5"/>
        <v>832.5061795091287</v>
      </c>
    </row>
    <row r="29" spans="1:17" s="68" customFormat="1" ht="12.75">
      <c r="A29" s="5">
        <v>17</v>
      </c>
      <c r="B29" s="156" t="s">
        <v>894</v>
      </c>
      <c r="C29" s="369">
        <v>385.25</v>
      </c>
      <c r="D29" s="369">
        <v>181.15594196749026</v>
      </c>
      <c r="E29" s="369">
        <f t="shared" si="0"/>
        <v>566.4059419674902</v>
      </c>
      <c r="F29" s="369">
        <v>0</v>
      </c>
      <c r="G29" s="369">
        <v>0</v>
      </c>
      <c r="H29" s="369">
        <v>0</v>
      </c>
      <c r="I29" s="369">
        <v>335.8020511631376</v>
      </c>
      <c r="J29" s="369">
        <v>228.67753214873318</v>
      </c>
      <c r="K29" s="369">
        <f t="shared" si="1"/>
        <v>564.4795833118708</v>
      </c>
      <c r="L29" s="369">
        <v>236.1513141</v>
      </c>
      <c r="M29" s="369">
        <v>157.17645450000003</v>
      </c>
      <c r="N29" s="369">
        <f t="shared" si="2"/>
        <v>393.3277686</v>
      </c>
      <c r="O29" s="369">
        <f t="shared" si="3"/>
        <v>99.6507370631376</v>
      </c>
      <c r="P29" s="369">
        <f t="shared" si="4"/>
        <v>71.50107764873314</v>
      </c>
      <c r="Q29" s="369">
        <f t="shared" si="5"/>
        <v>171.15181471187077</v>
      </c>
    </row>
    <row r="30" spans="1:17" s="68" customFormat="1" ht="12.75">
      <c r="A30" s="5">
        <v>18</v>
      </c>
      <c r="B30" s="156" t="s">
        <v>895</v>
      </c>
      <c r="C30" s="369">
        <v>835.63</v>
      </c>
      <c r="D30" s="369">
        <v>655.9397757651651</v>
      </c>
      <c r="E30" s="369">
        <f t="shared" si="0"/>
        <v>1491.569775765165</v>
      </c>
      <c r="F30" s="369">
        <v>0</v>
      </c>
      <c r="G30" s="369">
        <v>0</v>
      </c>
      <c r="H30" s="369">
        <v>0</v>
      </c>
      <c r="I30" s="369">
        <v>1215.9674036825497</v>
      </c>
      <c r="J30" s="369">
        <v>828.0086622115311</v>
      </c>
      <c r="K30" s="369">
        <f t="shared" si="1"/>
        <v>2043.9760658940809</v>
      </c>
      <c r="L30" s="369">
        <v>855.1237232999999</v>
      </c>
      <c r="M30" s="369">
        <v>569.1134787</v>
      </c>
      <c r="N30" s="369">
        <f t="shared" si="2"/>
        <v>1424.2372019999998</v>
      </c>
      <c r="O30" s="369">
        <f t="shared" si="3"/>
        <v>360.8436803825498</v>
      </c>
      <c r="P30" s="369">
        <f t="shared" si="4"/>
        <v>258.8951835115312</v>
      </c>
      <c r="Q30" s="369">
        <f t="shared" si="5"/>
        <v>619.7388638940811</v>
      </c>
    </row>
    <row r="31" spans="1:17" s="68" customFormat="1" ht="12.75">
      <c r="A31" s="5">
        <v>19</v>
      </c>
      <c r="B31" s="156" t="s">
        <v>896</v>
      </c>
      <c r="C31" s="369">
        <v>1802.23</v>
      </c>
      <c r="D31" s="369">
        <v>1265.7651330688786</v>
      </c>
      <c r="E31" s="369">
        <f t="shared" si="0"/>
        <v>3067.9951330688787</v>
      </c>
      <c r="F31" s="369">
        <v>0</v>
      </c>
      <c r="G31" s="369">
        <v>0</v>
      </c>
      <c r="H31" s="369">
        <v>0</v>
      </c>
      <c r="I31" s="369">
        <v>2346.29696588107</v>
      </c>
      <c r="J31" s="369">
        <v>1597.8059773609207</v>
      </c>
      <c r="K31" s="369">
        <f t="shared" si="1"/>
        <v>3944.1029432419905</v>
      </c>
      <c r="L31" s="369">
        <v>1650.0230115999998</v>
      </c>
      <c r="M31" s="369">
        <v>1098.2166728000002</v>
      </c>
      <c r="N31" s="369">
        <f t="shared" si="2"/>
        <v>2748.2396844</v>
      </c>
      <c r="O31" s="369">
        <f t="shared" si="3"/>
        <v>696.27395428107</v>
      </c>
      <c r="P31" s="369">
        <f t="shared" si="4"/>
        <v>499.5893045609205</v>
      </c>
      <c r="Q31" s="369">
        <f t="shared" si="5"/>
        <v>1195.8632588419905</v>
      </c>
    </row>
    <row r="32" spans="1:17" s="68" customFormat="1" ht="12.75">
      <c r="A32" s="5">
        <v>20</v>
      </c>
      <c r="B32" s="156" t="s">
        <v>897</v>
      </c>
      <c r="C32" s="369">
        <v>1350.02</v>
      </c>
      <c r="D32" s="369">
        <v>834.4464860575492</v>
      </c>
      <c r="E32" s="369">
        <f t="shared" si="0"/>
        <v>2184.4664860575494</v>
      </c>
      <c r="F32" s="369">
        <v>0</v>
      </c>
      <c r="G32" s="369">
        <v>0</v>
      </c>
      <c r="H32" s="369">
        <v>0</v>
      </c>
      <c r="I32" s="369">
        <v>1546.7864140522079</v>
      </c>
      <c r="J32" s="369">
        <v>1053.3420050669192</v>
      </c>
      <c r="K32" s="369">
        <f t="shared" si="1"/>
        <v>2600.128419119127</v>
      </c>
      <c r="L32" s="369">
        <v>1087.7707358999999</v>
      </c>
      <c r="M32" s="369">
        <v>723.9913785000001</v>
      </c>
      <c r="N32" s="369">
        <f t="shared" si="2"/>
        <v>1811.7621144</v>
      </c>
      <c r="O32" s="369">
        <f t="shared" si="3"/>
        <v>459.015678152208</v>
      </c>
      <c r="P32" s="369">
        <f t="shared" si="4"/>
        <v>329.3506265669191</v>
      </c>
      <c r="Q32" s="369">
        <f t="shared" si="5"/>
        <v>788.3663047191271</v>
      </c>
    </row>
    <row r="33" spans="1:17" s="68" customFormat="1" ht="12.75">
      <c r="A33" s="5">
        <v>21</v>
      </c>
      <c r="B33" s="156" t="s">
        <v>898</v>
      </c>
      <c r="C33" s="369">
        <v>1505.25</v>
      </c>
      <c r="D33" s="369">
        <v>894.616994481794</v>
      </c>
      <c r="E33" s="369">
        <f t="shared" si="0"/>
        <v>2399.866994481794</v>
      </c>
      <c r="F33" s="369">
        <v>0</v>
      </c>
      <c r="G33" s="369">
        <v>0</v>
      </c>
      <c r="H33" s="369">
        <v>0</v>
      </c>
      <c r="I33" s="369">
        <v>1658.3553343311141</v>
      </c>
      <c r="J33" s="369">
        <v>1129.2966948504877</v>
      </c>
      <c r="K33" s="369">
        <f t="shared" si="1"/>
        <v>2787.652029181602</v>
      </c>
      <c r="L33" s="369">
        <v>1166.2310879</v>
      </c>
      <c r="M33" s="369">
        <v>776.1971581</v>
      </c>
      <c r="N33" s="369">
        <f t="shared" si="2"/>
        <v>1942.428246</v>
      </c>
      <c r="O33" s="369">
        <f t="shared" si="3"/>
        <v>492.1242464311142</v>
      </c>
      <c r="P33" s="369">
        <f t="shared" si="4"/>
        <v>353.0995367504877</v>
      </c>
      <c r="Q33" s="369">
        <f t="shared" si="5"/>
        <v>845.2237831816019</v>
      </c>
    </row>
    <row r="34" spans="1:17" s="68" customFormat="1" ht="12.75">
      <c r="A34" s="5">
        <v>22</v>
      </c>
      <c r="B34" s="156" t="s">
        <v>899</v>
      </c>
      <c r="C34" s="369">
        <v>1498.25</v>
      </c>
      <c r="D34" s="369">
        <v>1138.3935585339543</v>
      </c>
      <c r="E34" s="369">
        <f t="shared" si="0"/>
        <v>2636.643558533954</v>
      </c>
      <c r="F34" s="369">
        <v>0</v>
      </c>
      <c r="G34" s="369">
        <v>0</v>
      </c>
      <c r="H34" s="369">
        <v>0</v>
      </c>
      <c r="I34" s="369">
        <v>2110.2300255424952</v>
      </c>
      <c r="J34" s="369">
        <v>1437.0217545846567</v>
      </c>
      <c r="K34" s="369">
        <f t="shared" si="1"/>
        <v>3547.251780127152</v>
      </c>
      <c r="L34" s="369">
        <v>1484.0099751</v>
      </c>
      <c r="M34" s="369">
        <v>987.705186</v>
      </c>
      <c r="N34" s="369">
        <f t="shared" si="2"/>
        <v>2471.7151611</v>
      </c>
      <c r="O34" s="369">
        <f t="shared" si="3"/>
        <v>626.2200504424952</v>
      </c>
      <c r="P34" s="369">
        <f t="shared" si="4"/>
        <v>449.3165685846567</v>
      </c>
      <c r="Q34" s="369">
        <f t="shared" si="5"/>
        <v>1075.536619027152</v>
      </c>
    </row>
    <row r="35" spans="1:17" s="68" customFormat="1" ht="12.75">
      <c r="A35" s="5">
        <v>23</v>
      </c>
      <c r="B35" s="156" t="s">
        <v>900</v>
      </c>
      <c r="C35" s="369">
        <v>1435.21</v>
      </c>
      <c r="D35" s="369">
        <v>920.7575729825321</v>
      </c>
      <c r="E35" s="369">
        <f t="shared" si="0"/>
        <v>2355.967572982532</v>
      </c>
      <c r="F35" s="369">
        <v>0</v>
      </c>
      <c r="G35" s="369">
        <v>0</v>
      </c>
      <c r="H35" s="369">
        <v>0</v>
      </c>
      <c r="I35" s="369">
        <v>1706.6967121123232</v>
      </c>
      <c r="J35" s="369">
        <v>1162.2945800733844</v>
      </c>
      <c r="K35" s="369">
        <f t="shared" si="1"/>
        <v>2868.9912921857076</v>
      </c>
      <c r="L35" s="369">
        <v>1200.2269489999999</v>
      </c>
      <c r="M35" s="369">
        <v>798.8775262000001</v>
      </c>
      <c r="N35" s="369">
        <f t="shared" si="2"/>
        <v>1999.1044752</v>
      </c>
      <c r="O35" s="369">
        <f t="shared" si="3"/>
        <v>506.46976311232334</v>
      </c>
      <c r="P35" s="369">
        <f t="shared" si="4"/>
        <v>363.41705387338425</v>
      </c>
      <c r="Q35" s="369">
        <f t="shared" si="5"/>
        <v>869.8868169857076</v>
      </c>
    </row>
    <row r="36" spans="1:17" s="68" customFormat="1" ht="12.75">
      <c r="A36" s="5">
        <v>24</v>
      </c>
      <c r="B36" s="156" t="s">
        <v>901</v>
      </c>
      <c r="C36" s="369">
        <v>945.25</v>
      </c>
      <c r="D36" s="369">
        <v>596.255906536621</v>
      </c>
      <c r="E36" s="369">
        <f t="shared" si="0"/>
        <v>1541.5059065366208</v>
      </c>
      <c r="F36" s="369">
        <v>0</v>
      </c>
      <c r="G36" s="369">
        <v>0</v>
      </c>
      <c r="H36" s="369">
        <v>0</v>
      </c>
      <c r="I36" s="369">
        <v>1105.30620597212</v>
      </c>
      <c r="J36" s="369">
        <v>752.6682688684273</v>
      </c>
      <c r="K36" s="369">
        <f t="shared" si="1"/>
        <v>1857.9744748405474</v>
      </c>
      <c r="L36" s="369">
        <v>777.3017232</v>
      </c>
      <c r="M36" s="369">
        <v>517.3299222</v>
      </c>
      <c r="N36" s="369">
        <f t="shared" si="2"/>
        <v>1294.6316454</v>
      </c>
      <c r="O36" s="369">
        <f t="shared" si="3"/>
        <v>328.0044827721201</v>
      </c>
      <c r="P36" s="369">
        <f t="shared" si="4"/>
        <v>235.33834666842722</v>
      </c>
      <c r="Q36" s="369">
        <f t="shared" si="5"/>
        <v>563.3428294405473</v>
      </c>
    </row>
    <row r="37" spans="1:17" s="68" customFormat="1" ht="12.75">
      <c r="A37" s="5">
        <v>25</v>
      </c>
      <c r="B37" s="156" t="s">
        <v>902</v>
      </c>
      <c r="C37" s="369">
        <v>698.66</v>
      </c>
      <c r="D37" s="369">
        <v>413.51242494009716</v>
      </c>
      <c r="E37" s="369">
        <f t="shared" si="0"/>
        <v>1112.1724249400972</v>
      </c>
      <c r="F37" s="369">
        <v>0</v>
      </c>
      <c r="G37" s="369">
        <v>0</v>
      </c>
      <c r="H37" s="369">
        <v>0</v>
      </c>
      <c r="I37" s="369">
        <v>766.5821258515186</v>
      </c>
      <c r="J37" s="369">
        <v>521.9867470044638</v>
      </c>
      <c r="K37" s="369">
        <f t="shared" si="1"/>
        <v>1288.5688728559826</v>
      </c>
      <c r="L37" s="369">
        <v>539.0955051</v>
      </c>
      <c r="M37" s="369">
        <v>358.7760696</v>
      </c>
      <c r="N37" s="369">
        <f t="shared" si="2"/>
        <v>897.8715747</v>
      </c>
      <c r="O37" s="369">
        <f t="shared" si="3"/>
        <v>227.48662075151867</v>
      </c>
      <c r="P37" s="369">
        <f t="shared" si="4"/>
        <v>163.2106774044638</v>
      </c>
      <c r="Q37" s="369">
        <f t="shared" si="5"/>
        <v>390.6972981559826</v>
      </c>
    </row>
    <row r="38" spans="1:17" s="68" customFormat="1" ht="12.75">
      <c r="A38" s="5">
        <v>26</v>
      </c>
      <c r="B38" s="156" t="s">
        <v>903</v>
      </c>
      <c r="C38" s="369">
        <v>615.95</v>
      </c>
      <c r="D38" s="369">
        <v>392.67150695792316</v>
      </c>
      <c r="E38" s="369">
        <f t="shared" si="0"/>
        <v>1008.6215069579232</v>
      </c>
      <c r="F38" s="369">
        <v>0</v>
      </c>
      <c r="G38" s="369">
        <v>0</v>
      </c>
      <c r="H38" s="369">
        <v>0</v>
      </c>
      <c r="I38" s="369">
        <v>727.8953573909791</v>
      </c>
      <c r="J38" s="369">
        <v>495.67875158285653</v>
      </c>
      <c r="K38" s="369">
        <f t="shared" si="1"/>
        <v>1223.5741089738358</v>
      </c>
      <c r="L38" s="369">
        <v>511.8892055</v>
      </c>
      <c r="M38" s="369">
        <v>340.6938496</v>
      </c>
      <c r="N38" s="369">
        <f t="shared" si="2"/>
        <v>852.5830551</v>
      </c>
      <c r="O38" s="369">
        <f t="shared" si="3"/>
        <v>216.00615189097914</v>
      </c>
      <c r="P38" s="369">
        <f t="shared" si="4"/>
        <v>154.9849019828565</v>
      </c>
      <c r="Q38" s="369">
        <f t="shared" si="5"/>
        <v>370.99105387383577</v>
      </c>
    </row>
    <row r="39" spans="1:17" s="68" customFormat="1" ht="12.75">
      <c r="A39" s="5">
        <v>27</v>
      </c>
      <c r="B39" s="156" t="s">
        <v>904</v>
      </c>
      <c r="C39" s="369">
        <v>845.4</v>
      </c>
      <c r="D39" s="369">
        <v>612.1828664710699</v>
      </c>
      <c r="E39" s="369">
        <f t="shared" si="0"/>
        <v>1457.5828664710698</v>
      </c>
      <c r="F39" s="369">
        <v>0</v>
      </c>
      <c r="G39" s="369">
        <v>0</v>
      </c>
      <c r="H39" s="369">
        <v>0</v>
      </c>
      <c r="I39" s="369">
        <v>1134.8110964041566</v>
      </c>
      <c r="J39" s="369">
        <v>772.7732560572833</v>
      </c>
      <c r="K39" s="369">
        <f t="shared" si="1"/>
        <v>1907.58435246144</v>
      </c>
      <c r="L39" s="369">
        <v>798.0509075</v>
      </c>
      <c r="M39" s="369">
        <v>531.1486414000001</v>
      </c>
      <c r="N39" s="369">
        <f t="shared" si="2"/>
        <v>1329.1995489</v>
      </c>
      <c r="O39" s="369">
        <f t="shared" si="3"/>
        <v>336.7601889041566</v>
      </c>
      <c r="P39" s="369">
        <f t="shared" si="4"/>
        <v>241.62461465728325</v>
      </c>
      <c r="Q39" s="369">
        <f t="shared" si="5"/>
        <v>578.3848035614399</v>
      </c>
    </row>
    <row r="40" spans="1:17" s="68" customFormat="1" ht="12.75">
      <c r="A40" s="5">
        <v>28</v>
      </c>
      <c r="B40" s="156" t="s">
        <v>905</v>
      </c>
      <c r="C40" s="369">
        <v>995.26</v>
      </c>
      <c r="D40" s="369">
        <v>630.9693596554755</v>
      </c>
      <c r="E40" s="369">
        <f t="shared" si="0"/>
        <v>1626.2293596554755</v>
      </c>
      <c r="F40" s="369">
        <v>0</v>
      </c>
      <c r="G40" s="369">
        <v>0</v>
      </c>
      <c r="H40" s="369">
        <v>0</v>
      </c>
      <c r="I40" s="369">
        <v>1169.6075205669656</v>
      </c>
      <c r="J40" s="369">
        <v>796.4879013097687</v>
      </c>
      <c r="K40" s="369">
        <f t="shared" si="1"/>
        <v>1966.0954218767342</v>
      </c>
      <c r="L40" s="369">
        <v>822.5213396</v>
      </c>
      <c r="M40" s="369">
        <v>547.4483794</v>
      </c>
      <c r="N40" s="369">
        <f t="shared" si="2"/>
        <v>1369.9697190000002</v>
      </c>
      <c r="O40" s="369">
        <f t="shared" si="3"/>
        <v>347.08618096696557</v>
      </c>
      <c r="P40" s="369">
        <f t="shared" si="4"/>
        <v>249.03952190976872</v>
      </c>
      <c r="Q40" s="369">
        <f t="shared" si="5"/>
        <v>596.1257028767341</v>
      </c>
    </row>
    <row r="41" spans="1:18" ht="12.75">
      <c r="A41" s="5">
        <v>29</v>
      </c>
      <c r="B41" s="156" t="s">
        <v>906</v>
      </c>
      <c r="C41" s="358">
        <v>686.1293869407307</v>
      </c>
      <c r="D41" s="358">
        <v>456.7990178820724</v>
      </c>
      <c r="E41" s="369">
        <f t="shared" si="0"/>
        <v>1142.928404822803</v>
      </c>
      <c r="F41" s="369">
        <v>0</v>
      </c>
      <c r="G41" s="369">
        <v>0</v>
      </c>
      <c r="H41" s="369">
        <v>0</v>
      </c>
      <c r="I41" s="358">
        <v>846.7704839490647</v>
      </c>
      <c r="J41" s="358">
        <v>576.6284614389485</v>
      </c>
      <c r="K41" s="369">
        <f t="shared" si="1"/>
        <v>1423.398945388013</v>
      </c>
      <c r="L41" s="358">
        <v>595.4876148999999</v>
      </c>
      <c r="M41" s="358">
        <v>396.332846</v>
      </c>
      <c r="N41" s="369">
        <f t="shared" si="2"/>
        <v>991.8204609</v>
      </c>
      <c r="O41" s="369">
        <f t="shared" si="3"/>
        <v>251.28286904906474</v>
      </c>
      <c r="P41" s="369">
        <f t="shared" si="4"/>
        <v>180.29561543894852</v>
      </c>
      <c r="Q41" s="369">
        <f t="shared" si="5"/>
        <v>431.57848448801315</v>
      </c>
      <c r="R41" s="68"/>
    </row>
    <row r="42" spans="1:18" ht="12.75">
      <c r="A42" s="5">
        <v>30</v>
      </c>
      <c r="B42" s="156" t="s">
        <v>907</v>
      </c>
      <c r="C42" s="358">
        <v>548.56</v>
      </c>
      <c r="D42" s="358">
        <v>298.1288043216566</v>
      </c>
      <c r="E42" s="369">
        <f t="shared" si="0"/>
        <v>846.6888043216566</v>
      </c>
      <c r="F42" s="369">
        <v>0</v>
      </c>
      <c r="G42" s="369">
        <v>0</v>
      </c>
      <c r="H42" s="369">
        <v>0</v>
      </c>
      <c r="I42" s="358">
        <v>552.6261190986835</v>
      </c>
      <c r="J42" s="358">
        <v>376.3352087394604</v>
      </c>
      <c r="K42" s="369">
        <f t="shared" si="1"/>
        <v>928.9613278381439</v>
      </c>
      <c r="L42" s="358">
        <v>388.63188529999996</v>
      </c>
      <c r="M42" s="358">
        <v>258.6656995</v>
      </c>
      <c r="N42" s="369">
        <f t="shared" si="2"/>
        <v>647.2975848</v>
      </c>
      <c r="O42" s="369">
        <f t="shared" si="3"/>
        <v>163.99423379868352</v>
      </c>
      <c r="P42" s="369">
        <f t="shared" si="4"/>
        <v>117.66950923946041</v>
      </c>
      <c r="Q42" s="369">
        <f t="shared" si="5"/>
        <v>281.66374303814393</v>
      </c>
      <c r="R42" s="68"/>
    </row>
    <row r="43" spans="1:18" ht="12.75">
      <c r="A43" s="5">
        <v>31</v>
      </c>
      <c r="B43" s="321" t="s">
        <v>908</v>
      </c>
      <c r="C43" s="358">
        <v>245.95</v>
      </c>
      <c r="D43" s="358">
        <v>137.74253758192847</v>
      </c>
      <c r="E43" s="369">
        <f t="shared" si="0"/>
        <v>383.6925375819285</v>
      </c>
      <c r="F43" s="369">
        <v>0</v>
      </c>
      <c r="G43" s="369">
        <v>0</v>
      </c>
      <c r="H43" s="369">
        <v>0</v>
      </c>
      <c r="I43" s="358">
        <v>255.33329856229005</v>
      </c>
      <c r="J43" s="358">
        <v>173.87574055833173</v>
      </c>
      <c r="K43" s="369">
        <f t="shared" si="1"/>
        <v>429.2090391206218</v>
      </c>
      <c r="L43" s="358">
        <v>179.5620181</v>
      </c>
      <c r="M43" s="358">
        <v>119.50965260000001</v>
      </c>
      <c r="N43" s="369">
        <f t="shared" si="2"/>
        <v>299.0716707</v>
      </c>
      <c r="O43" s="369">
        <f t="shared" si="3"/>
        <v>75.77128046229006</v>
      </c>
      <c r="P43" s="369">
        <f t="shared" si="4"/>
        <v>54.36608795833172</v>
      </c>
      <c r="Q43" s="369">
        <f t="shared" si="5"/>
        <v>130.13736842062178</v>
      </c>
      <c r="R43" s="68"/>
    </row>
    <row r="44" spans="1:18" ht="12.75">
      <c r="A44" s="5">
        <v>32</v>
      </c>
      <c r="B44" s="321" t="s">
        <v>909</v>
      </c>
      <c r="C44" s="358">
        <v>312.95</v>
      </c>
      <c r="D44" s="358">
        <v>208.5354518653175</v>
      </c>
      <c r="E44" s="369">
        <f t="shared" si="0"/>
        <v>521.4854518653175</v>
      </c>
      <c r="F44" s="369">
        <v>0</v>
      </c>
      <c r="G44" s="369">
        <v>0</v>
      </c>
      <c r="H44" s="369">
        <v>0</v>
      </c>
      <c r="I44" s="358">
        <v>386.5625142626679</v>
      </c>
      <c r="J44" s="358">
        <v>263.2393504742979</v>
      </c>
      <c r="K44" s="369">
        <f t="shared" si="1"/>
        <v>649.8018647369659</v>
      </c>
      <c r="L44" s="358">
        <v>271.8483863</v>
      </c>
      <c r="M44" s="358">
        <v>180.9317575</v>
      </c>
      <c r="N44" s="369">
        <f t="shared" si="2"/>
        <v>452.7801438</v>
      </c>
      <c r="O44" s="369">
        <f t="shared" si="3"/>
        <v>114.71412796266787</v>
      </c>
      <c r="P44" s="369">
        <f t="shared" si="4"/>
        <v>82.3075929742979</v>
      </c>
      <c r="Q44" s="369">
        <f t="shared" si="5"/>
        <v>197.02172093696583</v>
      </c>
      <c r="R44" s="68"/>
    </row>
    <row r="45" spans="1:18" ht="12.75">
      <c r="A45" s="5">
        <v>33</v>
      </c>
      <c r="B45" s="321" t="s">
        <v>910</v>
      </c>
      <c r="C45" s="358">
        <v>612.95</v>
      </c>
      <c r="D45" s="358">
        <v>432.74688833295124</v>
      </c>
      <c r="E45" s="369">
        <f t="shared" si="0"/>
        <v>1045.6968883329514</v>
      </c>
      <c r="F45" s="369">
        <v>0</v>
      </c>
      <c r="G45" s="369">
        <v>0</v>
      </c>
      <c r="H45" s="369">
        <v>0</v>
      </c>
      <c r="I45" s="358">
        <v>802.206676492616</v>
      </c>
      <c r="J45" s="358">
        <v>546.2668758984549</v>
      </c>
      <c r="K45" s="369">
        <f t="shared" si="1"/>
        <v>1348.4735523910708</v>
      </c>
      <c r="L45" s="358">
        <v>564.1483135000001</v>
      </c>
      <c r="M45" s="358">
        <v>375.46448030000005</v>
      </c>
      <c r="N45" s="369">
        <f t="shared" si="2"/>
        <v>939.6127938000002</v>
      </c>
      <c r="O45" s="369">
        <f t="shared" si="3"/>
        <v>238.0583629926159</v>
      </c>
      <c r="P45" s="369">
        <f t="shared" si="4"/>
        <v>170.8023955984549</v>
      </c>
      <c r="Q45" s="369">
        <f t="shared" si="5"/>
        <v>408.86075859107063</v>
      </c>
      <c r="R45" s="68"/>
    </row>
    <row r="46" spans="1:18" ht="12.75">
      <c r="A46" s="5">
        <v>34</v>
      </c>
      <c r="B46" s="321" t="s">
        <v>911</v>
      </c>
      <c r="C46" s="358">
        <v>588.32</v>
      </c>
      <c r="D46" s="358">
        <v>344.1450774532895</v>
      </c>
      <c r="E46" s="369">
        <f t="shared" si="0"/>
        <v>932.4650774532895</v>
      </c>
      <c r="F46" s="369">
        <v>0</v>
      </c>
      <c r="G46" s="369">
        <v>0</v>
      </c>
      <c r="H46" s="369">
        <v>0</v>
      </c>
      <c r="I46" s="358">
        <v>637.8671720340095</v>
      </c>
      <c r="J46" s="358">
        <v>434.42266457523016</v>
      </c>
      <c r="K46" s="369">
        <f t="shared" si="1"/>
        <v>1072.2898366092397</v>
      </c>
      <c r="L46" s="358">
        <v>448.5772805</v>
      </c>
      <c r="M46" s="358">
        <v>298.5908302</v>
      </c>
      <c r="N46" s="369">
        <f t="shared" si="2"/>
        <v>747.1681106999999</v>
      </c>
      <c r="O46" s="369">
        <f t="shared" si="3"/>
        <v>189.28989153400954</v>
      </c>
      <c r="P46" s="369">
        <f t="shared" si="4"/>
        <v>135.83183437523013</v>
      </c>
      <c r="Q46" s="369">
        <f t="shared" si="5"/>
        <v>325.1217259092398</v>
      </c>
      <c r="R46" s="68"/>
    </row>
    <row r="47" spans="1:18" ht="12.75">
      <c r="A47" s="5">
        <v>35</v>
      </c>
      <c r="B47" s="321" t="s">
        <v>912</v>
      </c>
      <c r="C47" s="358">
        <v>856.58</v>
      </c>
      <c r="D47" s="358">
        <v>710.9371174677609</v>
      </c>
      <c r="E47" s="369">
        <f t="shared" si="0"/>
        <v>1567.517117467761</v>
      </c>
      <c r="F47" s="369">
        <v>0</v>
      </c>
      <c r="G47" s="369">
        <v>0</v>
      </c>
      <c r="H47" s="369">
        <v>0</v>
      </c>
      <c r="I47" s="358">
        <v>1317.8233741404715</v>
      </c>
      <c r="J47" s="358">
        <v>897.4331383766419</v>
      </c>
      <c r="K47" s="369">
        <f t="shared" si="1"/>
        <v>2215.256512517113</v>
      </c>
      <c r="L47" s="358">
        <v>926.7534861</v>
      </c>
      <c r="M47" s="358">
        <v>616.8308601</v>
      </c>
      <c r="N47" s="369">
        <f t="shared" si="2"/>
        <v>1543.5843462</v>
      </c>
      <c r="O47" s="369">
        <f t="shared" si="3"/>
        <v>391.0698880404715</v>
      </c>
      <c r="P47" s="369">
        <f t="shared" si="4"/>
        <v>280.60227827664187</v>
      </c>
      <c r="Q47" s="369">
        <f t="shared" si="5"/>
        <v>671.6721663171131</v>
      </c>
      <c r="R47" s="68"/>
    </row>
    <row r="48" spans="1:18" ht="12.75">
      <c r="A48" s="5">
        <v>36</v>
      </c>
      <c r="B48" s="321" t="s">
        <v>913</v>
      </c>
      <c r="C48" s="358">
        <v>548.25</v>
      </c>
      <c r="D48" s="358">
        <v>323.2344914650609</v>
      </c>
      <c r="E48" s="369">
        <f t="shared" si="0"/>
        <v>871.484491465061</v>
      </c>
      <c r="F48" s="369">
        <v>0</v>
      </c>
      <c r="G48" s="369">
        <v>0</v>
      </c>
      <c r="H48" s="369">
        <v>0</v>
      </c>
      <c r="I48" s="358">
        <v>599.1677700070004</v>
      </c>
      <c r="J48" s="358">
        <v>408.0267255426031</v>
      </c>
      <c r="K48" s="369">
        <f t="shared" si="1"/>
        <v>1007.1944955496035</v>
      </c>
      <c r="L48" s="358">
        <v>421.3620964</v>
      </c>
      <c r="M48" s="358">
        <v>280.44816410000004</v>
      </c>
      <c r="N48" s="369">
        <f t="shared" si="2"/>
        <v>701.8102605</v>
      </c>
      <c r="O48" s="369">
        <f t="shared" si="3"/>
        <v>177.80567360700041</v>
      </c>
      <c r="P48" s="369">
        <f t="shared" si="4"/>
        <v>127.57856144260307</v>
      </c>
      <c r="Q48" s="369">
        <f t="shared" si="5"/>
        <v>305.3842350496035</v>
      </c>
      <c r="R48" s="68"/>
    </row>
    <row r="49" spans="1:18" ht="12.75">
      <c r="A49" s="5">
        <v>37</v>
      </c>
      <c r="B49" s="321" t="s">
        <v>914</v>
      </c>
      <c r="C49" s="358">
        <v>689.52</v>
      </c>
      <c r="D49" s="358">
        <v>422.3961138295858</v>
      </c>
      <c r="E49" s="369">
        <f t="shared" si="0"/>
        <v>1111.9161138295858</v>
      </c>
      <c r="F49" s="369">
        <v>0</v>
      </c>
      <c r="G49" s="369">
        <v>0</v>
      </c>
      <c r="H49" s="369">
        <v>0</v>
      </c>
      <c r="I49" s="358">
        <v>783.006302755924</v>
      </c>
      <c r="J49" s="358">
        <v>533.2008426038782</v>
      </c>
      <c r="K49" s="369">
        <f t="shared" si="1"/>
        <v>1316.2071453598023</v>
      </c>
      <c r="L49" s="358">
        <v>550.6457352</v>
      </c>
      <c r="M49" s="358">
        <v>366.4838307</v>
      </c>
      <c r="N49" s="369">
        <f t="shared" si="2"/>
        <v>917.1295659</v>
      </c>
      <c r="O49" s="369">
        <f t="shared" si="3"/>
        <v>232.36056755592404</v>
      </c>
      <c r="P49" s="369">
        <f t="shared" si="4"/>
        <v>166.7170119038782</v>
      </c>
      <c r="Q49" s="369">
        <f t="shared" si="5"/>
        <v>399.07757945980234</v>
      </c>
      <c r="R49" s="68"/>
    </row>
    <row r="50" spans="1:18" ht="12.75">
      <c r="A50" s="5">
        <v>38</v>
      </c>
      <c r="B50" s="321" t="s">
        <v>915</v>
      </c>
      <c r="C50" s="358">
        <v>714.23</v>
      </c>
      <c r="D50" s="358">
        <v>458.473528270756</v>
      </c>
      <c r="E50" s="369">
        <f t="shared" si="0"/>
        <v>1172.7035282707561</v>
      </c>
      <c r="F50" s="369">
        <v>0</v>
      </c>
      <c r="G50" s="369">
        <v>0</v>
      </c>
      <c r="H50" s="369">
        <v>0</v>
      </c>
      <c r="I50" s="358">
        <v>849.8991141288097</v>
      </c>
      <c r="J50" s="358">
        <v>578.7422364500396</v>
      </c>
      <c r="K50" s="369">
        <f t="shared" si="1"/>
        <v>1428.6413505788494</v>
      </c>
      <c r="L50" s="358">
        <v>597.6878103</v>
      </c>
      <c r="M50" s="358">
        <v>397.78570260000004</v>
      </c>
      <c r="N50" s="369">
        <f t="shared" si="2"/>
        <v>995.4735129000001</v>
      </c>
      <c r="O50" s="369">
        <f t="shared" si="3"/>
        <v>252.21130382880972</v>
      </c>
      <c r="P50" s="369">
        <f t="shared" si="4"/>
        <v>180.9565338500396</v>
      </c>
      <c r="Q50" s="369">
        <f t="shared" si="5"/>
        <v>433.1678376788493</v>
      </c>
      <c r="R50" s="68"/>
    </row>
    <row r="51" spans="1:18" ht="12.75">
      <c r="A51" s="543" t="s">
        <v>14</v>
      </c>
      <c r="B51" s="544"/>
      <c r="C51" s="358">
        <f>SUM(C13:C50)</f>
        <v>33422.951796671245</v>
      </c>
      <c r="D51" s="358">
        <f>SUM(D13:D50)</f>
        <v>22251.930000000008</v>
      </c>
      <c r="E51" s="369">
        <f t="shared" si="0"/>
        <v>55674.88179667125</v>
      </c>
      <c r="F51" s="369">
        <v>0</v>
      </c>
      <c r="G51" s="369">
        <v>0</v>
      </c>
      <c r="H51" s="369">
        <v>0</v>
      </c>
      <c r="I51" s="358">
        <f>SUM(I13:I50)</f>
        <v>41248.149525695975</v>
      </c>
      <c r="J51" s="358">
        <f>SUM(J13:J50)</f>
        <v>28089.15005868</v>
      </c>
      <c r="K51" s="369">
        <f t="shared" si="1"/>
        <v>69337.29958437597</v>
      </c>
      <c r="L51" s="358">
        <f>SUM(L13:L50)</f>
        <v>29007.579557500005</v>
      </c>
      <c r="M51" s="358">
        <f>SUM(M13:M50)</f>
        <v>19306.4573273</v>
      </c>
      <c r="N51" s="369">
        <f t="shared" si="2"/>
        <v>48314.03688480001</v>
      </c>
      <c r="O51" s="369">
        <f t="shared" si="3"/>
        <v>12240.56996819597</v>
      </c>
      <c r="P51" s="369">
        <f t="shared" si="4"/>
        <v>8782.69273138</v>
      </c>
      <c r="Q51" s="369">
        <f t="shared" si="5"/>
        <v>21023.262699575964</v>
      </c>
      <c r="R51" s="68"/>
    </row>
    <row r="52" spans="1:17" ht="12.75">
      <c r="A52" s="12"/>
      <c r="B52" s="31"/>
      <c r="C52" s="31"/>
      <c r="D52" s="31"/>
      <c r="E52" s="369"/>
      <c r="F52" s="22"/>
      <c r="G52" s="22"/>
      <c r="H52" s="22"/>
      <c r="I52" s="22"/>
      <c r="J52" s="22"/>
      <c r="K52" s="22"/>
      <c r="L52" s="22"/>
      <c r="M52" s="22"/>
      <c r="N52" s="22"/>
      <c r="O52" s="22"/>
      <c r="P52" s="22"/>
      <c r="Q52" s="22"/>
    </row>
    <row r="53" spans="1:17" ht="14.25" customHeight="1">
      <c r="A53" s="662" t="s">
        <v>662</v>
      </c>
      <c r="B53" s="662"/>
      <c r="C53" s="662"/>
      <c r="D53" s="662"/>
      <c r="E53" s="662"/>
      <c r="F53" s="662"/>
      <c r="G53" s="662"/>
      <c r="H53" s="662"/>
      <c r="I53" s="662"/>
      <c r="J53" s="662"/>
      <c r="K53" s="662"/>
      <c r="L53" s="662"/>
      <c r="M53" s="662"/>
      <c r="N53" s="662"/>
      <c r="O53" s="662"/>
      <c r="P53" s="662"/>
      <c r="Q53" s="662"/>
    </row>
    <row r="54" spans="1:17" ht="15.75" customHeight="1">
      <c r="A54" s="34"/>
      <c r="B54" s="41"/>
      <c r="C54" s="41"/>
      <c r="D54" s="41"/>
      <c r="E54" s="41"/>
      <c r="F54" s="41"/>
      <c r="G54" s="41"/>
      <c r="H54" s="41"/>
      <c r="I54" s="41"/>
      <c r="J54" s="41"/>
      <c r="K54" s="41"/>
      <c r="L54" s="41"/>
      <c r="M54" s="41"/>
      <c r="N54" s="41"/>
      <c r="O54" s="41"/>
      <c r="P54" s="41"/>
      <c r="Q54" s="41"/>
    </row>
    <row r="55" ht="12.75">
      <c r="D55" s="385"/>
    </row>
    <row r="56" spans="15:19" ht="12.75" customHeight="1">
      <c r="O56" s="594" t="s">
        <v>1086</v>
      </c>
      <c r="P56" s="594"/>
      <c r="Q56" s="594"/>
      <c r="R56" s="594"/>
      <c r="S56" s="594"/>
    </row>
    <row r="57" spans="15:19" ht="12.75" customHeight="1">
      <c r="O57" s="594"/>
      <c r="P57" s="594"/>
      <c r="Q57" s="594"/>
      <c r="R57" s="594"/>
      <c r="S57" s="594"/>
    </row>
    <row r="58" spans="15:19" ht="12.75" customHeight="1">
      <c r="O58" s="594"/>
      <c r="P58" s="594"/>
      <c r="Q58" s="594"/>
      <c r="R58" s="594"/>
      <c r="S58" s="594"/>
    </row>
    <row r="59" spans="15:19" ht="12.75" customHeight="1">
      <c r="O59" s="594"/>
      <c r="P59" s="594"/>
      <c r="Q59" s="594"/>
      <c r="R59" s="594"/>
      <c r="S59" s="594"/>
    </row>
  </sheetData>
  <sheetProtection/>
  <mergeCells count="16">
    <mergeCell ref="O56:S59"/>
    <mergeCell ref="P1:Q1"/>
    <mergeCell ref="A2:Q2"/>
    <mergeCell ref="A3:Q3"/>
    <mergeCell ref="N9:Q9"/>
    <mergeCell ref="D6:O6"/>
    <mergeCell ref="A10:A11"/>
    <mergeCell ref="B10:B11"/>
    <mergeCell ref="C10:E10"/>
    <mergeCell ref="F10:H10"/>
    <mergeCell ref="I10:K10"/>
    <mergeCell ref="L10:N10"/>
    <mergeCell ref="O10:Q10"/>
    <mergeCell ref="A8:B8"/>
    <mergeCell ref="A53:Q53"/>
    <mergeCell ref="A51:B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sheetPr>
    <pageSetUpPr fitToPage="1"/>
  </sheetPr>
  <dimension ref="A1:Z62"/>
  <sheetViews>
    <sheetView zoomScaleSheetLayoutView="77" zoomScalePageLayoutView="0" workbookViewId="0" topLeftCell="H1">
      <selection activeCell="X12" sqref="X12"/>
    </sheetView>
  </sheetViews>
  <sheetFormatPr defaultColWidth="9.140625" defaultRowHeight="12.75"/>
  <cols>
    <col min="2" max="2" width="15.421875" style="0" customWidth="1"/>
    <col min="3" max="3" width="14.7109375" style="0" customWidth="1"/>
    <col min="4" max="4" width="11.28125" style="0" customWidth="1"/>
    <col min="5" max="5" width="12.421875" style="0" customWidth="1"/>
    <col min="6" max="6" width="12.00390625" style="0" customWidth="1"/>
    <col min="7" max="7" width="13.140625" style="0" customWidth="1"/>
    <col min="16" max="16" width="10.28125" style="0" customWidth="1"/>
    <col min="17" max="17" width="11.57421875" style="0" bestFit="1" customWidth="1"/>
    <col min="20" max="20" width="10.421875" style="0" customWidth="1"/>
    <col min="21" max="21" width="9.140625" style="0" customWidth="1"/>
    <col min="22" max="22" width="11.8515625" style="0" customWidth="1"/>
  </cols>
  <sheetData>
    <row r="1" spans="17:22" ht="15">
      <c r="Q1" s="670" t="s">
        <v>59</v>
      </c>
      <c r="R1" s="670"/>
      <c r="S1" s="670"/>
      <c r="T1" s="670"/>
      <c r="U1" s="670"/>
      <c r="V1" s="670"/>
    </row>
    <row r="3" spans="1:17" ht="15">
      <c r="A3" s="637" t="s">
        <v>0</v>
      </c>
      <c r="B3" s="637"/>
      <c r="C3" s="637"/>
      <c r="D3" s="637"/>
      <c r="E3" s="637"/>
      <c r="F3" s="637"/>
      <c r="G3" s="637"/>
      <c r="H3" s="637"/>
      <c r="I3" s="637"/>
      <c r="J3" s="637"/>
      <c r="K3" s="637"/>
      <c r="L3" s="637"/>
      <c r="M3" s="637"/>
      <c r="N3" s="637"/>
      <c r="O3" s="637"/>
      <c r="P3" s="637"/>
      <c r="Q3" s="637"/>
    </row>
    <row r="4" spans="1:17" ht="20.25">
      <c r="A4" s="624" t="s">
        <v>693</v>
      </c>
      <c r="B4" s="624"/>
      <c r="C4" s="624"/>
      <c r="D4" s="624"/>
      <c r="E4" s="624"/>
      <c r="F4" s="624"/>
      <c r="G4" s="624"/>
      <c r="H4" s="624"/>
      <c r="I4" s="624"/>
      <c r="J4" s="624"/>
      <c r="K4" s="624"/>
      <c r="L4" s="624"/>
      <c r="M4" s="624"/>
      <c r="N4" s="624"/>
      <c r="O4" s="624"/>
      <c r="P4" s="624"/>
      <c r="Q4" s="43"/>
    </row>
    <row r="5" spans="1:17" ht="15.75">
      <c r="A5" s="671" t="s">
        <v>876</v>
      </c>
      <c r="B5" s="671"/>
      <c r="C5" s="671"/>
      <c r="D5" s="671"/>
      <c r="E5" s="671"/>
      <c r="F5" s="671"/>
      <c r="G5" s="671"/>
      <c r="H5" s="671"/>
      <c r="I5" s="671"/>
      <c r="J5" s="671"/>
      <c r="K5" s="671"/>
      <c r="L5" s="671"/>
      <c r="M5" s="671"/>
      <c r="N5" s="671"/>
      <c r="O5" s="671"/>
      <c r="P5" s="671"/>
      <c r="Q5" s="671"/>
    </row>
    <row r="6" spans="1:21" ht="12.75">
      <c r="A6" s="35"/>
      <c r="B6" s="35"/>
      <c r="C6" s="157"/>
      <c r="D6" s="35"/>
      <c r="E6" s="35"/>
      <c r="F6" s="35"/>
      <c r="G6" s="35"/>
      <c r="H6" s="35"/>
      <c r="I6" s="35"/>
      <c r="J6" s="35"/>
      <c r="K6" s="35"/>
      <c r="L6" s="35"/>
      <c r="M6" s="35"/>
      <c r="N6" s="35"/>
      <c r="O6" s="35"/>
      <c r="P6" s="35"/>
      <c r="Q6" s="35"/>
      <c r="U6" s="35"/>
    </row>
    <row r="8" spans="1:19" ht="15.75">
      <c r="A8" s="574" t="s">
        <v>841</v>
      </c>
      <c r="B8" s="574"/>
      <c r="C8" s="574"/>
      <c r="D8" s="574"/>
      <c r="E8" s="574"/>
      <c r="F8" s="574"/>
      <c r="G8" s="574"/>
      <c r="H8" s="574"/>
      <c r="I8" s="574"/>
      <c r="J8" s="574"/>
      <c r="K8" s="574"/>
      <c r="L8" s="574"/>
      <c r="M8" s="574"/>
      <c r="N8" s="574"/>
      <c r="O8" s="574"/>
      <c r="P8" s="574"/>
      <c r="Q8" s="574"/>
      <c r="R8" s="574"/>
      <c r="S8" s="574"/>
    </row>
    <row r="9" spans="1:22" ht="15.75">
      <c r="A9" s="46"/>
      <c r="B9" s="39"/>
      <c r="C9" s="39"/>
      <c r="D9" s="39"/>
      <c r="E9" s="39"/>
      <c r="F9" s="39"/>
      <c r="G9" s="39"/>
      <c r="H9" s="39"/>
      <c r="I9" s="39"/>
      <c r="J9" s="39"/>
      <c r="K9" s="39"/>
      <c r="L9" s="39"/>
      <c r="M9" s="39"/>
      <c r="N9" s="39"/>
      <c r="O9" s="39"/>
      <c r="Q9" s="35"/>
      <c r="R9" s="35"/>
      <c r="S9" s="35"/>
      <c r="U9" s="669" t="s">
        <v>213</v>
      </c>
      <c r="V9" s="669"/>
    </row>
    <row r="10" spans="16:22" ht="12.75">
      <c r="P10" s="631" t="s">
        <v>773</v>
      </c>
      <c r="Q10" s="631"/>
      <c r="R10" s="631"/>
      <c r="S10" s="631"/>
      <c r="T10" s="631"/>
      <c r="U10" s="631"/>
      <c r="V10" s="631"/>
    </row>
    <row r="11" spans="1:22" ht="28.5" customHeight="1">
      <c r="A11" s="675" t="s">
        <v>18</v>
      </c>
      <c r="B11" s="634" t="s">
        <v>193</v>
      </c>
      <c r="C11" s="634" t="s">
        <v>361</v>
      </c>
      <c r="D11" s="634" t="s">
        <v>466</v>
      </c>
      <c r="E11" s="576" t="s">
        <v>753</v>
      </c>
      <c r="F11" s="576"/>
      <c r="G11" s="576"/>
      <c r="H11" s="547" t="s">
        <v>784</v>
      </c>
      <c r="I11" s="548"/>
      <c r="J11" s="549"/>
      <c r="K11" s="663" t="s">
        <v>363</v>
      </c>
      <c r="L11" s="664"/>
      <c r="M11" s="665"/>
      <c r="N11" s="672" t="s">
        <v>147</v>
      </c>
      <c r="O11" s="673"/>
      <c r="P11" s="674"/>
      <c r="Q11" s="550" t="s">
        <v>785</v>
      </c>
      <c r="R11" s="550"/>
      <c r="S11" s="550"/>
      <c r="T11" s="634" t="s">
        <v>235</v>
      </c>
      <c r="U11" s="634" t="s">
        <v>416</v>
      </c>
      <c r="V11" s="634" t="s">
        <v>364</v>
      </c>
    </row>
    <row r="12" spans="1:22" ht="65.25" customHeight="1">
      <c r="A12" s="676"/>
      <c r="B12" s="635"/>
      <c r="C12" s="635"/>
      <c r="D12" s="635"/>
      <c r="E12" s="5" t="s">
        <v>168</v>
      </c>
      <c r="F12" s="5" t="s">
        <v>194</v>
      </c>
      <c r="G12" s="5" t="s">
        <v>14</v>
      </c>
      <c r="H12" s="5" t="s">
        <v>168</v>
      </c>
      <c r="I12" s="5" t="s">
        <v>194</v>
      </c>
      <c r="J12" s="5" t="s">
        <v>14</v>
      </c>
      <c r="K12" s="5" t="s">
        <v>168</v>
      </c>
      <c r="L12" s="5" t="s">
        <v>194</v>
      </c>
      <c r="M12" s="5" t="s">
        <v>14</v>
      </c>
      <c r="N12" s="5" t="s">
        <v>168</v>
      </c>
      <c r="O12" s="5" t="s">
        <v>194</v>
      </c>
      <c r="P12" s="5" t="s">
        <v>14</v>
      </c>
      <c r="Q12" s="5" t="s">
        <v>223</v>
      </c>
      <c r="R12" s="5" t="s">
        <v>205</v>
      </c>
      <c r="S12" s="5" t="s">
        <v>206</v>
      </c>
      <c r="T12" s="635"/>
      <c r="U12" s="635"/>
      <c r="V12" s="635"/>
    </row>
    <row r="13" spans="1:22" ht="12.75">
      <c r="A13" s="155">
        <v>1</v>
      </c>
      <c r="B13" s="102">
        <v>2</v>
      </c>
      <c r="C13" s="8">
        <v>3</v>
      </c>
      <c r="D13" s="102">
        <v>4</v>
      </c>
      <c r="E13" s="102">
        <v>5</v>
      </c>
      <c r="F13" s="8">
        <v>6</v>
      </c>
      <c r="G13" s="102">
        <v>7</v>
      </c>
      <c r="H13" s="102">
        <v>8</v>
      </c>
      <c r="I13" s="8">
        <v>9</v>
      </c>
      <c r="J13" s="102">
        <v>10</v>
      </c>
      <c r="K13" s="102">
        <v>11</v>
      </c>
      <c r="L13" s="8">
        <v>12</v>
      </c>
      <c r="M13" s="102">
        <v>13</v>
      </c>
      <c r="N13" s="102">
        <v>14</v>
      </c>
      <c r="O13" s="8">
        <v>15</v>
      </c>
      <c r="P13" s="102">
        <v>16</v>
      </c>
      <c r="Q13" s="102">
        <v>17</v>
      </c>
      <c r="R13" s="8">
        <v>18</v>
      </c>
      <c r="S13" s="102">
        <v>19</v>
      </c>
      <c r="T13" s="102">
        <v>20</v>
      </c>
      <c r="U13" s="8">
        <v>21</v>
      </c>
      <c r="V13" s="102">
        <v>22</v>
      </c>
    </row>
    <row r="14" spans="1:26" ht="12.75">
      <c r="A14" s="5">
        <v>1</v>
      </c>
      <c r="B14" s="156" t="s">
        <v>878</v>
      </c>
      <c r="C14" s="386">
        <v>7363</v>
      </c>
      <c r="D14" s="387">
        <v>7237</v>
      </c>
      <c r="E14" s="388">
        <v>500.365097217404</v>
      </c>
      <c r="F14" s="365">
        <v>294.52</v>
      </c>
      <c r="G14" s="388">
        <f>SUM(E14:F14)</f>
        <v>794.885097217404</v>
      </c>
      <c r="H14" s="388">
        <v>31.41490278259584</v>
      </c>
      <c r="I14" s="365">
        <v>22.44370262108813</v>
      </c>
      <c r="J14" s="388">
        <f>SUM(H14:I14)</f>
        <v>53.85860540368397</v>
      </c>
      <c r="K14" s="388">
        <v>403.76711757176514</v>
      </c>
      <c r="L14" s="365">
        <v>269.1780783811768</v>
      </c>
      <c r="M14" s="388">
        <f>SUM(K14:L14)</f>
        <v>672.945195952942</v>
      </c>
      <c r="N14" s="388">
        <v>369.9047173012068</v>
      </c>
      <c r="O14" s="365">
        <v>268.2920385220837</v>
      </c>
      <c r="P14" s="388">
        <f>SUM(N14:O14)</f>
        <v>638.1967558232905</v>
      </c>
      <c r="Q14" s="388">
        <f>H14+K14-N14</f>
        <v>65.27730305315418</v>
      </c>
      <c r="R14" s="365">
        <f>I14+L14-O14</f>
        <v>23.32974248018121</v>
      </c>
      <c r="S14" s="388">
        <f>SUM(Q14:R14)</f>
        <v>88.6070455333354</v>
      </c>
      <c r="T14" s="102" t="s">
        <v>931</v>
      </c>
      <c r="U14" s="386">
        <v>7237</v>
      </c>
      <c r="V14" s="386">
        <v>7237</v>
      </c>
      <c r="W14" s="390"/>
      <c r="Y14" s="418"/>
      <c r="Z14" s="418"/>
    </row>
    <row r="15" spans="1:26" ht="12.75">
      <c r="A15" s="5">
        <v>2</v>
      </c>
      <c r="B15" s="156" t="s">
        <v>879</v>
      </c>
      <c r="C15" s="386">
        <v>4568</v>
      </c>
      <c r="D15" s="387">
        <v>4490</v>
      </c>
      <c r="E15" s="388">
        <v>244.590216499946</v>
      </c>
      <c r="F15" s="365">
        <v>282.72</v>
      </c>
      <c r="G15" s="388">
        <f aca="true" t="shared" si="0" ref="G15:G52">SUM(E15:F15)</f>
        <v>527.310216499946</v>
      </c>
      <c r="H15" s="388">
        <v>19.489783500054024</v>
      </c>
      <c r="I15" s="365">
        <v>13.92405725562007</v>
      </c>
      <c r="J15" s="388">
        <f aca="true" t="shared" si="1" ref="J15:J52">SUM(H15:I15)</f>
        <v>33.413840755674094</v>
      </c>
      <c r="K15" s="388">
        <v>250.49683458750826</v>
      </c>
      <c r="L15" s="365">
        <v>166.99788972500554</v>
      </c>
      <c r="M15" s="388">
        <f aca="true" t="shared" si="2" ref="M15:M52">SUM(K15:L15)</f>
        <v>417.49472431251377</v>
      </c>
      <c r="N15" s="388">
        <v>229.48862537442795</v>
      </c>
      <c r="O15" s="365">
        <v>166.44819122217555</v>
      </c>
      <c r="P15" s="388">
        <f aca="true" t="shared" si="3" ref="P15:P52">SUM(N15:O15)</f>
        <v>395.93681659660353</v>
      </c>
      <c r="Q15" s="388">
        <f aca="true" t="shared" si="4" ref="Q15:Q52">H15+K15-N15</f>
        <v>40.49799271313435</v>
      </c>
      <c r="R15" s="365">
        <f aca="true" t="shared" si="5" ref="R15:R52">I15+L15-O15</f>
        <v>14.47375575845004</v>
      </c>
      <c r="S15" s="388">
        <f aca="true" t="shared" si="6" ref="S15:S52">SUM(Q15:R15)</f>
        <v>54.97174847158439</v>
      </c>
      <c r="T15" s="102" t="s">
        <v>931</v>
      </c>
      <c r="U15" s="386">
        <v>4490</v>
      </c>
      <c r="V15" s="386">
        <v>4490</v>
      </c>
      <c r="W15" s="390"/>
      <c r="Y15" s="418"/>
      <c r="Z15" s="418"/>
    </row>
    <row r="16" spans="1:26" ht="12.75">
      <c r="A16" s="5">
        <v>3</v>
      </c>
      <c r="B16" s="156" t="s">
        <v>880</v>
      </c>
      <c r="C16" s="386">
        <v>4269</v>
      </c>
      <c r="D16" s="387">
        <v>4196</v>
      </c>
      <c r="E16" s="388">
        <v>207.925926934823</v>
      </c>
      <c r="F16" s="365">
        <v>170.76</v>
      </c>
      <c r="G16" s="388">
        <f t="shared" si="0"/>
        <v>378.685926934823</v>
      </c>
      <c r="H16" s="388">
        <v>18.21407306517746</v>
      </c>
      <c r="I16" s="365">
        <v>13.012653332802557</v>
      </c>
      <c r="J16" s="388">
        <f t="shared" si="1"/>
        <v>31.226726397980016</v>
      </c>
      <c r="K16" s="388">
        <v>234.10047873337842</v>
      </c>
      <c r="L16" s="365">
        <v>156.06698582225232</v>
      </c>
      <c r="M16" s="388">
        <f t="shared" si="2"/>
        <v>390.1674645556308</v>
      </c>
      <c r="N16" s="388">
        <v>214.4673690287725</v>
      </c>
      <c r="O16" s="365">
        <v>155.55326802265049</v>
      </c>
      <c r="P16" s="388">
        <f t="shared" si="3"/>
        <v>370.020637051423</v>
      </c>
      <c r="Q16" s="388">
        <f t="shared" si="4"/>
        <v>37.84718276978339</v>
      </c>
      <c r="R16" s="365">
        <f t="shared" si="5"/>
        <v>13.526371132404392</v>
      </c>
      <c r="S16" s="388">
        <f t="shared" si="6"/>
        <v>51.37355390218778</v>
      </c>
      <c r="T16" s="102" t="s">
        <v>931</v>
      </c>
      <c r="U16" s="386">
        <v>4196</v>
      </c>
      <c r="V16" s="386">
        <v>4196</v>
      </c>
      <c r="W16" s="390"/>
      <c r="Y16" s="418"/>
      <c r="Z16" s="418"/>
    </row>
    <row r="17" spans="1:26" ht="12.75">
      <c r="A17" s="5">
        <v>4</v>
      </c>
      <c r="B17" s="156" t="s">
        <v>881</v>
      </c>
      <c r="C17" s="386">
        <v>2963</v>
      </c>
      <c r="D17" s="387">
        <v>2912</v>
      </c>
      <c r="E17" s="388">
        <v>195.138093583481</v>
      </c>
      <c r="F17" s="365">
        <v>118.52</v>
      </c>
      <c r="G17" s="388">
        <f t="shared" si="0"/>
        <v>313.658093583481</v>
      </c>
      <c r="H17" s="388">
        <v>12.641906416519282</v>
      </c>
      <c r="I17" s="365">
        <v>9.031738539492615</v>
      </c>
      <c r="J17" s="388">
        <f t="shared" si="1"/>
        <v>21.6736449560119</v>
      </c>
      <c r="K17" s="388">
        <v>162.48295115647701</v>
      </c>
      <c r="L17" s="365">
        <v>108.32196743765135</v>
      </c>
      <c r="M17" s="388">
        <f t="shared" si="2"/>
        <v>270.80491859412837</v>
      </c>
      <c r="N17" s="388">
        <v>148.85612893704683</v>
      </c>
      <c r="O17" s="365">
        <v>107.96540949897245</v>
      </c>
      <c r="P17" s="388">
        <f t="shared" si="3"/>
        <v>256.8215384360193</v>
      </c>
      <c r="Q17" s="388">
        <f t="shared" si="4"/>
        <v>26.268728635949458</v>
      </c>
      <c r="R17" s="365">
        <f t="shared" si="5"/>
        <v>9.388296478171512</v>
      </c>
      <c r="S17" s="388">
        <f t="shared" si="6"/>
        <v>35.65702511412097</v>
      </c>
      <c r="T17" s="102" t="s">
        <v>931</v>
      </c>
      <c r="U17" s="386">
        <v>2912</v>
      </c>
      <c r="V17" s="386">
        <v>2912</v>
      </c>
      <c r="W17" s="390"/>
      <c r="Y17" s="418"/>
      <c r="Z17" s="418"/>
    </row>
    <row r="18" spans="1:26" ht="12.75">
      <c r="A18" s="5">
        <v>5</v>
      </c>
      <c r="B18" s="156" t="s">
        <v>882</v>
      </c>
      <c r="C18" s="386">
        <v>5064</v>
      </c>
      <c r="D18" s="387">
        <v>4977</v>
      </c>
      <c r="E18" s="388">
        <v>240.233987818679</v>
      </c>
      <c r="F18" s="365">
        <v>202.56</v>
      </c>
      <c r="G18" s="388">
        <f t="shared" si="0"/>
        <v>442.793987818679</v>
      </c>
      <c r="H18" s="388">
        <v>21.60601218132084</v>
      </c>
      <c r="I18" s="365">
        <v>15.435951388454473</v>
      </c>
      <c r="J18" s="388">
        <f t="shared" si="1"/>
        <v>37.04196356977531</v>
      </c>
      <c r="K18" s="388">
        <v>277.6961406197771</v>
      </c>
      <c r="L18" s="365">
        <v>185.13076041318476</v>
      </c>
      <c r="M18" s="388">
        <f t="shared" si="2"/>
        <v>462.82690103296187</v>
      </c>
      <c r="N18" s="388">
        <v>254.40682988093326</v>
      </c>
      <c r="O18" s="365">
        <v>184.5213748575081</v>
      </c>
      <c r="P18" s="388">
        <f t="shared" si="3"/>
        <v>438.92820473844137</v>
      </c>
      <c r="Q18" s="388">
        <f t="shared" si="4"/>
        <v>44.895322920164716</v>
      </c>
      <c r="R18" s="365">
        <f t="shared" si="5"/>
        <v>16.045336944131122</v>
      </c>
      <c r="S18" s="388">
        <f t="shared" si="6"/>
        <v>60.94065986429584</v>
      </c>
      <c r="T18" s="102" t="s">
        <v>931</v>
      </c>
      <c r="U18" s="386">
        <v>4977</v>
      </c>
      <c r="V18" s="386">
        <v>4977</v>
      </c>
      <c r="W18" s="390"/>
      <c r="Y18" s="418"/>
      <c r="Z18" s="418"/>
    </row>
    <row r="19" spans="1:26" ht="12.75">
      <c r="A19" s="5">
        <v>6</v>
      </c>
      <c r="B19" s="156" t="s">
        <v>883</v>
      </c>
      <c r="C19" s="386">
        <v>3148</v>
      </c>
      <c r="D19" s="387">
        <v>3094</v>
      </c>
      <c r="E19" s="388">
        <v>175.44877441808885</v>
      </c>
      <c r="F19" s="365">
        <v>125.92</v>
      </c>
      <c r="G19" s="388">
        <f t="shared" si="0"/>
        <v>301.36877441808883</v>
      </c>
      <c r="H19" s="388">
        <v>13.431225581911137</v>
      </c>
      <c r="I19" s="365">
        <v>9.59565066565061</v>
      </c>
      <c r="J19" s="388">
        <f t="shared" si="1"/>
        <v>23.026876247561745</v>
      </c>
      <c r="K19" s="388">
        <v>172.6278536080289</v>
      </c>
      <c r="L19" s="365">
        <v>115.08523573868595</v>
      </c>
      <c r="M19" s="388">
        <f t="shared" si="2"/>
        <v>287.7130893467148</v>
      </c>
      <c r="N19" s="388">
        <v>158.15021731144904</v>
      </c>
      <c r="O19" s="365">
        <v>114.70641549198965</v>
      </c>
      <c r="P19" s="388">
        <f t="shared" si="3"/>
        <v>272.8566328034387</v>
      </c>
      <c r="Q19" s="388">
        <f t="shared" si="4"/>
        <v>27.908861878490995</v>
      </c>
      <c r="R19" s="365">
        <f t="shared" si="5"/>
        <v>9.974470912346916</v>
      </c>
      <c r="S19" s="388">
        <f t="shared" si="6"/>
        <v>37.88333279083791</v>
      </c>
      <c r="T19" s="102" t="s">
        <v>931</v>
      </c>
      <c r="U19" s="386">
        <v>3094</v>
      </c>
      <c r="V19" s="386">
        <v>3094</v>
      </c>
      <c r="W19" s="390"/>
      <c r="Y19" s="418"/>
      <c r="Z19" s="418"/>
    </row>
    <row r="20" spans="1:26" ht="12.75">
      <c r="A20" s="5">
        <v>7</v>
      </c>
      <c r="B20" s="156" t="s">
        <v>884</v>
      </c>
      <c r="C20" s="386">
        <v>7953</v>
      </c>
      <c r="D20" s="387">
        <v>7817</v>
      </c>
      <c r="E20" s="388">
        <v>403.247809068317</v>
      </c>
      <c r="F20" s="365">
        <v>318.12</v>
      </c>
      <c r="G20" s="388">
        <f t="shared" si="0"/>
        <v>721.367809068317</v>
      </c>
      <c r="H20" s="388">
        <v>33.93219093168338</v>
      </c>
      <c r="I20" s="365">
        <v>24.24212507748389</v>
      </c>
      <c r="J20" s="388">
        <f t="shared" si="1"/>
        <v>58.17431600916727</v>
      </c>
      <c r="K20" s="388">
        <v>436.12113079563335</v>
      </c>
      <c r="L20" s="365">
        <v>290.7474205304223</v>
      </c>
      <c r="M20" s="388">
        <f t="shared" si="2"/>
        <v>726.8685513260557</v>
      </c>
      <c r="N20" s="388">
        <v>399.54532346821924</v>
      </c>
      <c r="O20" s="365">
        <v>289.7903819592737</v>
      </c>
      <c r="P20" s="388">
        <f t="shared" si="3"/>
        <v>689.3357054274929</v>
      </c>
      <c r="Q20" s="388">
        <f t="shared" si="4"/>
        <v>70.50799825909752</v>
      </c>
      <c r="R20" s="365">
        <f t="shared" si="5"/>
        <v>25.199163648632464</v>
      </c>
      <c r="S20" s="388">
        <f t="shared" si="6"/>
        <v>95.70716190772998</v>
      </c>
      <c r="T20" s="102" t="s">
        <v>931</v>
      </c>
      <c r="U20" s="386">
        <v>7817</v>
      </c>
      <c r="V20" s="386">
        <v>7817</v>
      </c>
      <c r="W20" s="390"/>
      <c r="Y20" s="418"/>
      <c r="Z20" s="418"/>
    </row>
    <row r="21" spans="1:26" ht="12.75">
      <c r="A21" s="5">
        <v>8</v>
      </c>
      <c r="B21" s="156" t="s">
        <v>885</v>
      </c>
      <c r="C21" s="386">
        <v>1850</v>
      </c>
      <c r="D21" s="387">
        <v>1818</v>
      </c>
      <c r="E21" s="388">
        <v>103.10680834608145</v>
      </c>
      <c r="F21" s="365">
        <v>74</v>
      </c>
      <c r="G21" s="388">
        <f t="shared" si="0"/>
        <v>177.10680834608144</v>
      </c>
      <c r="H21" s="388">
        <v>7.893191653918552</v>
      </c>
      <c r="I21" s="365">
        <v>5.639121261579932</v>
      </c>
      <c r="J21" s="388">
        <f t="shared" si="1"/>
        <v>13.532312915498483</v>
      </c>
      <c r="K21" s="388">
        <v>101.4490245155189</v>
      </c>
      <c r="L21" s="365">
        <v>67.63268301034593</v>
      </c>
      <c r="M21" s="388">
        <f t="shared" si="2"/>
        <v>169.08170752586483</v>
      </c>
      <c r="N21" s="388">
        <v>92.94088374402183</v>
      </c>
      <c r="O21" s="365">
        <v>67.4100599301718</v>
      </c>
      <c r="P21" s="388">
        <f t="shared" si="3"/>
        <v>160.35094367419362</v>
      </c>
      <c r="Q21" s="388">
        <f t="shared" si="4"/>
        <v>16.401332425415617</v>
      </c>
      <c r="R21" s="365">
        <f t="shared" si="5"/>
        <v>5.861744341754061</v>
      </c>
      <c r="S21" s="388">
        <f t="shared" si="6"/>
        <v>22.26307676716968</v>
      </c>
      <c r="T21" s="102" t="s">
        <v>931</v>
      </c>
      <c r="U21" s="386">
        <v>1818</v>
      </c>
      <c r="V21" s="386">
        <v>1818</v>
      </c>
      <c r="W21" s="390"/>
      <c r="Y21" s="418"/>
      <c r="Z21" s="418"/>
    </row>
    <row r="22" spans="1:26" ht="12.75">
      <c r="A22" s="5">
        <v>9</v>
      </c>
      <c r="B22" s="156" t="s">
        <v>886</v>
      </c>
      <c r="C22" s="386">
        <v>1726</v>
      </c>
      <c r="D22" s="387">
        <v>1696</v>
      </c>
      <c r="E22" s="388">
        <v>90.1958655163982</v>
      </c>
      <c r="F22" s="365">
        <v>69.04</v>
      </c>
      <c r="G22" s="388">
        <f t="shared" si="0"/>
        <v>159.2358655163982</v>
      </c>
      <c r="H22" s="388">
        <v>7.364134483601849</v>
      </c>
      <c r="I22" s="365">
        <v>5.2611477283713315</v>
      </c>
      <c r="J22" s="388">
        <f t="shared" si="1"/>
        <v>12.62528221197318</v>
      </c>
      <c r="K22" s="388">
        <v>94.64919800745167</v>
      </c>
      <c r="L22" s="365">
        <v>63.09946533830113</v>
      </c>
      <c r="M22" s="388">
        <f t="shared" si="2"/>
        <v>157.7486633457528</v>
      </c>
      <c r="N22" s="388">
        <v>86.71133261739548</v>
      </c>
      <c r="O22" s="365">
        <v>62.891764021338666</v>
      </c>
      <c r="P22" s="388">
        <f t="shared" si="3"/>
        <v>149.60309663873414</v>
      </c>
      <c r="Q22" s="388">
        <f t="shared" si="4"/>
        <v>15.301999873658033</v>
      </c>
      <c r="R22" s="365">
        <f t="shared" si="5"/>
        <v>5.468849045333791</v>
      </c>
      <c r="S22" s="388">
        <f t="shared" si="6"/>
        <v>20.770848918991824</v>
      </c>
      <c r="T22" s="102" t="s">
        <v>931</v>
      </c>
      <c r="U22" s="386">
        <v>1696</v>
      </c>
      <c r="V22" s="386">
        <v>1696</v>
      </c>
      <c r="W22" s="390"/>
      <c r="Y22" s="418"/>
      <c r="Z22" s="418"/>
    </row>
    <row r="23" spans="1:26" ht="12.75">
      <c r="A23" s="5">
        <v>10</v>
      </c>
      <c r="B23" s="156" t="s">
        <v>887</v>
      </c>
      <c r="C23" s="386">
        <v>3380</v>
      </c>
      <c r="D23" s="387">
        <v>3322</v>
      </c>
      <c r="E23" s="388">
        <v>198.378925518787</v>
      </c>
      <c r="F23" s="365">
        <v>135.2</v>
      </c>
      <c r="G23" s="388">
        <f t="shared" si="0"/>
        <v>333.578925518787</v>
      </c>
      <c r="H23" s="388">
        <v>14.421074481213354</v>
      </c>
      <c r="I23" s="365">
        <v>10.302826953589282</v>
      </c>
      <c r="J23" s="388">
        <f t="shared" si="1"/>
        <v>24.723901434802634</v>
      </c>
      <c r="K23" s="388">
        <v>185.35010965538046</v>
      </c>
      <c r="L23" s="365">
        <v>123.56673977025365</v>
      </c>
      <c r="M23" s="388">
        <f t="shared" si="2"/>
        <v>308.9168494256341</v>
      </c>
      <c r="N23" s="388">
        <v>169.80550651610474</v>
      </c>
      <c r="O23" s="365">
        <v>123.16000138593549</v>
      </c>
      <c r="P23" s="388">
        <f t="shared" si="3"/>
        <v>292.96550790204026</v>
      </c>
      <c r="Q23" s="388">
        <f t="shared" si="4"/>
        <v>29.96567762048909</v>
      </c>
      <c r="R23" s="365">
        <f t="shared" si="5"/>
        <v>10.709565337907435</v>
      </c>
      <c r="S23" s="388">
        <f t="shared" si="6"/>
        <v>40.675242958396524</v>
      </c>
      <c r="T23" s="102" t="s">
        <v>931</v>
      </c>
      <c r="U23" s="386">
        <v>3322</v>
      </c>
      <c r="V23" s="386">
        <v>3322</v>
      </c>
      <c r="W23" s="390"/>
      <c r="Y23" s="418"/>
      <c r="Z23" s="418"/>
    </row>
    <row r="24" spans="1:26" ht="12.75">
      <c r="A24" s="5">
        <v>11</v>
      </c>
      <c r="B24" s="156" t="s">
        <v>888</v>
      </c>
      <c r="C24" s="386">
        <v>5069</v>
      </c>
      <c r="D24" s="387">
        <v>4982</v>
      </c>
      <c r="E24" s="388">
        <v>287.512654868263</v>
      </c>
      <c r="F24" s="365">
        <v>202.76</v>
      </c>
      <c r="G24" s="388">
        <f t="shared" si="0"/>
        <v>490.272654868263</v>
      </c>
      <c r="H24" s="388">
        <v>21.627345131736835</v>
      </c>
      <c r="I24" s="365">
        <v>15.451192256729014</v>
      </c>
      <c r="J24" s="388">
        <f t="shared" si="1"/>
        <v>37.07853738846585</v>
      </c>
      <c r="K24" s="388">
        <v>277.9703271725217</v>
      </c>
      <c r="L24" s="365">
        <v>185.31355144834785</v>
      </c>
      <c r="M24" s="388">
        <f t="shared" si="2"/>
        <v>463.2838786208696</v>
      </c>
      <c r="N24" s="388">
        <v>254.65802145861974</v>
      </c>
      <c r="O24" s="365">
        <v>184.7035642086707</v>
      </c>
      <c r="P24" s="388">
        <f t="shared" si="3"/>
        <v>439.36158566729046</v>
      </c>
      <c r="Q24" s="388">
        <f t="shared" si="4"/>
        <v>44.939650845638795</v>
      </c>
      <c r="R24" s="365">
        <f t="shared" si="5"/>
        <v>16.06117949640614</v>
      </c>
      <c r="S24" s="388">
        <f t="shared" si="6"/>
        <v>61.000830342044935</v>
      </c>
      <c r="T24" s="102" t="s">
        <v>931</v>
      </c>
      <c r="U24" s="386">
        <v>4982</v>
      </c>
      <c r="V24" s="386">
        <v>4982</v>
      </c>
      <c r="W24" s="390"/>
      <c r="Y24" s="418"/>
      <c r="Z24" s="418"/>
    </row>
    <row r="25" spans="1:26" ht="12.75">
      <c r="A25" s="5">
        <v>12</v>
      </c>
      <c r="B25" s="156" t="s">
        <v>889</v>
      </c>
      <c r="C25" s="386">
        <v>6710</v>
      </c>
      <c r="D25" s="387">
        <v>6595</v>
      </c>
      <c r="E25" s="388">
        <v>383.971180541733</v>
      </c>
      <c r="F25" s="365">
        <v>268.4</v>
      </c>
      <c r="G25" s="388">
        <f t="shared" si="0"/>
        <v>652.371180541733</v>
      </c>
      <c r="H25" s="388">
        <v>28.62881945826675</v>
      </c>
      <c r="I25" s="365">
        <v>20.45324522443316</v>
      </c>
      <c r="J25" s="388">
        <f t="shared" si="1"/>
        <v>49.08206468269991</v>
      </c>
      <c r="K25" s="388">
        <v>367.9583537833144</v>
      </c>
      <c r="L25" s="365">
        <v>245.30556918887632</v>
      </c>
      <c r="M25" s="388">
        <f t="shared" si="2"/>
        <v>613.2639229721907</v>
      </c>
      <c r="N25" s="388">
        <v>337.099097255344</v>
      </c>
      <c r="O25" s="365">
        <v>244.49810926024475</v>
      </c>
      <c r="P25" s="388">
        <f t="shared" si="3"/>
        <v>581.5972065155888</v>
      </c>
      <c r="Q25" s="388">
        <f t="shared" si="4"/>
        <v>59.48807598623716</v>
      </c>
      <c r="R25" s="365">
        <f t="shared" si="5"/>
        <v>21.260705153064748</v>
      </c>
      <c r="S25" s="388">
        <f t="shared" si="6"/>
        <v>80.74878113930191</v>
      </c>
      <c r="T25" s="102" t="s">
        <v>931</v>
      </c>
      <c r="U25" s="386">
        <v>6595</v>
      </c>
      <c r="V25" s="386">
        <v>6595</v>
      </c>
      <c r="W25" s="390"/>
      <c r="Y25" s="418"/>
      <c r="Z25" s="418"/>
    </row>
    <row r="26" spans="1:26" ht="12.75">
      <c r="A26" s="5">
        <v>13</v>
      </c>
      <c r="B26" s="156" t="s">
        <v>890</v>
      </c>
      <c r="C26" s="386">
        <v>5015</v>
      </c>
      <c r="D26" s="387">
        <v>4929</v>
      </c>
      <c r="E26" s="388">
        <v>289.503050732756</v>
      </c>
      <c r="F26" s="365">
        <v>200.6</v>
      </c>
      <c r="G26" s="388">
        <f t="shared" si="0"/>
        <v>490.10305073275595</v>
      </c>
      <c r="H26" s="388">
        <v>21.396949267244075</v>
      </c>
      <c r="I26" s="365">
        <v>15.286590879363978</v>
      </c>
      <c r="J26" s="388">
        <f t="shared" si="1"/>
        <v>36.68354014660805</v>
      </c>
      <c r="K26" s="388">
        <v>275.00911240287957</v>
      </c>
      <c r="L26" s="365">
        <v>183.3394082685864</v>
      </c>
      <c r="M26" s="388">
        <f t="shared" si="2"/>
        <v>458.34852067146596</v>
      </c>
      <c r="N26" s="388">
        <v>251.94515241960508</v>
      </c>
      <c r="O26" s="365">
        <v>182.73591921611435</v>
      </c>
      <c r="P26" s="388">
        <f t="shared" si="3"/>
        <v>434.68107163571943</v>
      </c>
      <c r="Q26" s="388">
        <f t="shared" si="4"/>
        <v>44.46090925051854</v>
      </c>
      <c r="R26" s="365">
        <f t="shared" si="5"/>
        <v>15.890079931836027</v>
      </c>
      <c r="S26" s="388">
        <f t="shared" si="6"/>
        <v>60.35098918235457</v>
      </c>
      <c r="T26" s="102" t="s">
        <v>931</v>
      </c>
      <c r="U26" s="386">
        <v>4929</v>
      </c>
      <c r="V26" s="386">
        <v>4929</v>
      </c>
      <c r="W26" s="390"/>
      <c r="Y26" s="418"/>
      <c r="Z26" s="418"/>
    </row>
    <row r="27" spans="1:26" ht="12.75">
      <c r="A27" s="5">
        <v>14</v>
      </c>
      <c r="B27" s="156" t="s">
        <v>891</v>
      </c>
      <c r="C27" s="386">
        <v>4153</v>
      </c>
      <c r="D27" s="387">
        <v>4082</v>
      </c>
      <c r="E27" s="388">
        <v>231.46085138447364</v>
      </c>
      <c r="F27" s="365">
        <v>166.12</v>
      </c>
      <c r="G27" s="388">
        <f t="shared" si="0"/>
        <v>397.58085138447365</v>
      </c>
      <c r="H27" s="388">
        <v>17.71914861552635</v>
      </c>
      <c r="I27" s="365">
        <v>12.659065188833221</v>
      </c>
      <c r="J27" s="388">
        <f t="shared" si="1"/>
        <v>30.37821380435957</v>
      </c>
      <c r="K27" s="388">
        <v>227.73935070970265</v>
      </c>
      <c r="L27" s="365">
        <v>151.82623380646848</v>
      </c>
      <c r="M27" s="388">
        <f t="shared" si="2"/>
        <v>379.56558451617116</v>
      </c>
      <c r="N27" s="388">
        <v>208.63972442644464</v>
      </c>
      <c r="O27" s="365">
        <v>151.32647507567756</v>
      </c>
      <c r="P27" s="388">
        <f t="shared" si="3"/>
        <v>359.9661995021222</v>
      </c>
      <c r="Q27" s="388">
        <f t="shared" si="4"/>
        <v>36.81877489878437</v>
      </c>
      <c r="R27" s="365">
        <f t="shared" si="5"/>
        <v>13.158823919624126</v>
      </c>
      <c r="S27" s="388">
        <f t="shared" si="6"/>
        <v>49.977598818408495</v>
      </c>
      <c r="T27" s="102" t="s">
        <v>931</v>
      </c>
      <c r="U27" s="386">
        <v>4082</v>
      </c>
      <c r="V27" s="386">
        <v>4082</v>
      </c>
      <c r="W27" s="390"/>
      <c r="Y27" s="418"/>
      <c r="Z27" s="418"/>
    </row>
    <row r="28" spans="1:26" ht="12.75">
      <c r="A28" s="5">
        <v>15</v>
      </c>
      <c r="B28" s="156" t="s">
        <v>892</v>
      </c>
      <c r="C28" s="386">
        <v>7117</v>
      </c>
      <c r="D28" s="387">
        <v>6995</v>
      </c>
      <c r="E28" s="388">
        <v>402.35</v>
      </c>
      <c r="F28" s="365">
        <v>284.68</v>
      </c>
      <c r="G28" s="388">
        <f t="shared" si="0"/>
        <v>687.03</v>
      </c>
      <c r="H28" s="388">
        <v>30.365321622128832</v>
      </c>
      <c r="I28" s="365">
        <v>21.693851901980743</v>
      </c>
      <c r="J28" s="388">
        <f t="shared" si="1"/>
        <v>52.059173524109575</v>
      </c>
      <c r="K28" s="388">
        <v>390.27713917672855</v>
      </c>
      <c r="L28" s="365">
        <v>260.18475945115244</v>
      </c>
      <c r="M28" s="388">
        <f t="shared" si="2"/>
        <v>650.461898627881</v>
      </c>
      <c r="N28" s="388">
        <v>357.54609167902873</v>
      </c>
      <c r="O28" s="365">
        <v>259.32832244488253</v>
      </c>
      <c r="P28" s="388">
        <f t="shared" si="3"/>
        <v>616.8744141239113</v>
      </c>
      <c r="Q28" s="388">
        <f t="shared" si="4"/>
        <v>63.09636911982864</v>
      </c>
      <c r="R28" s="365">
        <f t="shared" si="5"/>
        <v>22.55028890825065</v>
      </c>
      <c r="S28" s="388">
        <f t="shared" si="6"/>
        <v>85.64665802807929</v>
      </c>
      <c r="T28" s="102" t="s">
        <v>931</v>
      </c>
      <c r="U28" s="386">
        <v>6995</v>
      </c>
      <c r="V28" s="386">
        <v>6995</v>
      </c>
      <c r="W28" s="390"/>
      <c r="Y28" s="418"/>
      <c r="Z28" s="418"/>
    </row>
    <row r="29" spans="1:26" ht="12.75">
      <c r="A29" s="5">
        <v>16</v>
      </c>
      <c r="B29" s="156" t="s">
        <v>893</v>
      </c>
      <c r="C29" s="386">
        <v>5393</v>
      </c>
      <c r="D29" s="387">
        <v>5301</v>
      </c>
      <c r="E29" s="388">
        <v>315.25</v>
      </c>
      <c r="F29" s="365">
        <v>215.72</v>
      </c>
      <c r="G29" s="388">
        <f t="shared" si="0"/>
        <v>530.97</v>
      </c>
      <c r="H29" s="388">
        <v>23.00972031869338</v>
      </c>
      <c r="I29" s="365">
        <v>16.43880052091923</v>
      </c>
      <c r="J29" s="388">
        <f t="shared" si="1"/>
        <v>39.44852083961261</v>
      </c>
      <c r="K29" s="388">
        <v>295.7376157903748</v>
      </c>
      <c r="L29" s="365">
        <v>197.15841052691655</v>
      </c>
      <c r="M29" s="388">
        <f t="shared" si="2"/>
        <v>492.89602631729133</v>
      </c>
      <c r="N29" s="388">
        <v>270.9352356927079</v>
      </c>
      <c r="O29" s="365">
        <v>196.50943416400895</v>
      </c>
      <c r="P29" s="388">
        <f t="shared" si="3"/>
        <v>467.44466985671687</v>
      </c>
      <c r="Q29" s="388">
        <f t="shared" si="4"/>
        <v>47.81210041636024</v>
      </c>
      <c r="R29" s="365">
        <f t="shared" si="5"/>
        <v>17.087776883826848</v>
      </c>
      <c r="S29" s="388">
        <f t="shared" si="6"/>
        <v>64.89987730018709</v>
      </c>
      <c r="T29" s="102" t="s">
        <v>931</v>
      </c>
      <c r="U29" s="386">
        <v>5301</v>
      </c>
      <c r="V29" s="386">
        <v>5301</v>
      </c>
      <c r="W29" s="390"/>
      <c r="Y29" s="418"/>
      <c r="Z29" s="418"/>
    </row>
    <row r="30" spans="1:26" ht="12.75">
      <c r="A30" s="5">
        <v>17</v>
      </c>
      <c r="B30" s="156" t="s">
        <v>894</v>
      </c>
      <c r="C30" s="386">
        <v>1208</v>
      </c>
      <c r="D30" s="387">
        <v>1187</v>
      </c>
      <c r="E30" s="388">
        <v>75.36</v>
      </c>
      <c r="F30" s="365">
        <v>48.32</v>
      </c>
      <c r="G30" s="388">
        <f t="shared" si="0"/>
        <v>123.68</v>
      </c>
      <c r="H30" s="388">
        <v>5.154040820504655</v>
      </c>
      <c r="I30" s="365">
        <v>3.68219377512895</v>
      </c>
      <c r="J30" s="388">
        <f t="shared" si="1"/>
        <v>8.836234595633606</v>
      </c>
      <c r="K30" s="388">
        <v>66.24347114310638</v>
      </c>
      <c r="L30" s="365">
        <v>44.16231409540426</v>
      </c>
      <c r="M30" s="388">
        <f t="shared" si="2"/>
        <v>110.40578523851065</v>
      </c>
      <c r="N30" s="388">
        <v>60.68788516906938</v>
      </c>
      <c r="O30" s="365">
        <v>44.01694724089056</v>
      </c>
      <c r="P30" s="388">
        <f t="shared" si="3"/>
        <v>104.70483240995995</v>
      </c>
      <c r="Q30" s="388">
        <f t="shared" si="4"/>
        <v>10.709626794541656</v>
      </c>
      <c r="R30" s="365">
        <f t="shared" si="5"/>
        <v>3.8275606296426545</v>
      </c>
      <c r="S30" s="388">
        <f t="shared" si="6"/>
        <v>14.53718742418431</v>
      </c>
      <c r="T30" s="102" t="s">
        <v>931</v>
      </c>
      <c r="U30" s="386">
        <v>1187</v>
      </c>
      <c r="V30" s="386">
        <v>1187</v>
      </c>
      <c r="W30" s="390"/>
      <c r="Y30" s="418"/>
      <c r="Z30" s="418"/>
    </row>
    <row r="31" spans="1:26" ht="12.75">
      <c r="A31" s="5">
        <v>18</v>
      </c>
      <c r="B31" s="156" t="s">
        <v>895</v>
      </c>
      <c r="C31" s="386">
        <v>4759</v>
      </c>
      <c r="D31" s="387">
        <v>4678</v>
      </c>
      <c r="E31" s="388">
        <v>261.35</v>
      </c>
      <c r="F31" s="365">
        <v>190.36</v>
      </c>
      <c r="G31" s="388">
        <f t="shared" si="0"/>
        <v>451.71000000000004</v>
      </c>
      <c r="H31" s="388">
        <v>20.304702205945077</v>
      </c>
      <c r="I31" s="365">
        <v>14.506258423707513</v>
      </c>
      <c r="J31" s="388">
        <f t="shared" si="1"/>
        <v>34.81096062965259</v>
      </c>
      <c r="K31" s="388">
        <v>260.97076090235373</v>
      </c>
      <c r="L31" s="365">
        <v>173.98050726823584</v>
      </c>
      <c r="M31" s="388">
        <f t="shared" si="2"/>
        <v>434.9512681705896</v>
      </c>
      <c r="N31" s="388">
        <v>239.084143642054</v>
      </c>
      <c r="O31" s="365">
        <v>173.4078244365879</v>
      </c>
      <c r="P31" s="388">
        <f t="shared" si="3"/>
        <v>412.4919680786419</v>
      </c>
      <c r="Q31" s="388">
        <f t="shared" si="4"/>
        <v>42.191319466244835</v>
      </c>
      <c r="R31" s="365">
        <f t="shared" si="5"/>
        <v>15.07894125535546</v>
      </c>
      <c r="S31" s="388">
        <f t="shared" si="6"/>
        <v>57.270260721600295</v>
      </c>
      <c r="T31" s="102" t="s">
        <v>931</v>
      </c>
      <c r="U31" s="386">
        <v>4678</v>
      </c>
      <c r="V31" s="386">
        <v>4678</v>
      </c>
      <c r="W31" s="390"/>
      <c r="Y31" s="418"/>
      <c r="Z31" s="418"/>
    </row>
    <row r="32" spans="1:26" ht="12" customHeight="1">
      <c r="A32" s="5">
        <v>19</v>
      </c>
      <c r="B32" s="156" t="s">
        <v>896</v>
      </c>
      <c r="C32" s="386">
        <v>8706</v>
      </c>
      <c r="D32" s="387">
        <v>8557</v>
      </c>
      <c r="E32" s="388">
        <v>485.2150667356676</v>
      </c>
      <c r="F32" s="365">
        <v>348.24</v>
      </c>
      <c r="G32" s="388">
        <f t="shared" si="0"/>
        <v>833.4550667356676</v>
      </c>
      <c r="H32" s="388">
        <v>37.14493326433239</v>
      </c>
      <c r="I32" s="365">
        <v>26.53739983962967</v>
      </c>
      <c r="J32" s="388">
        <f t="shared" si="1"/>
        <v>63.68233310396206</v>
      </c>
      <c r="K32" s="388">
        <v>477.41362563897695</v>
      </c>
      <c r="L32" s="365">
        <v>318.2757504259847</v>
      </c>
      <c r="M32" s="388">
        <f t="shared" si="2"/>
        <v>795.6893760649616</v>
      </c>
      <c r="N32" s="388">
        <v>437.3747750678129</v>
      </c>
      <c r="O32" s="365">
        <v>317.22809824436524</v>
      </c>
      <c r="P32" s="388">
        <f t="shared" si="3"/>
        <v>754.6028733121782</v>
      </c>
      <c r="Q32" s="388">
        <f t="shared" si="4"/>
        <v>77.1837838354964</v>
      </c>
      <c r="R32" s="365">
        <f t="shared" si="5"/>
        <v>27.585052021249112</v>
      </c>
      <c r="S32" s="388">
        <f t="shared" si="6"/>
        <v>104.76883585674551</v>
      </c>
      <c r="T32" s="102" t="s">
        <v>931</v>
      </c>
      <c r="U32" s="386">
        <v>8557</v>
      </c>
      <c r="V32" s="386">
        <v>8557</v>
      </c>
      <c r="W32" s="390"/>
      <c r="Y32" s="418"/>
      <c r="Z32" s="418"/>
    </row>
    <row r="33" spans="1:26" ht="15" customHeight="1">
      <c r="A33" s="5">
        <v>20</v>
      </c>
      <c r="B33" s="156" t="s">
        <v>897</v>
      </c>
      <c r="C33" s="386">
        <v>5811</v>
      </c>
      <c r="D33" s="387">
        <v>5712</v>
      </c>
      <c r="E33" s="388">
        <v>303.866845026529</v>
      </c>
      <c r="F33" s="365">
        <v>232.44</v>
      </c>
      <c r="G33" s="388">
        <f t="shared" si="0"/>
        <v>536.306845026529</v>
      </c>
      <c r="H33" s="388">
        <v>24.793154973470653</v>
      </c>
      <c r="I33" s="365">
        <v>17.712937108670804</v>
      </c>
      <c r="J33" s="388">
        <f t="shared" si="1"/>
        <v>42.50609208214146</v>
      </c>
      <c r="K33" s="388">
        <v>318.6596115998272</v>
      </c>
      <c r="L33" s="365">
        <v>212.43974106655148</v>
      </c>
      <c r="M33" s="388">
        <f t="shared" si="2"/>
        <v>531.0993526663786</v>
      </c>
      <c r="N33" s="388">
        <v>291.93485158730317</v>
      </c>
      <c r="O33" s="365">
        <v>211.7404639212045</v>
      </c>
      <c r="P33" s="388">
        <f t="shared" si="3"/>
        <v>503.67531550850765</v>
      </c>
      <c r="Q33" s="388">
        <f t="shared" si="4"/>
        <v>51.51791498599471</v>
      </c>
      <c r="R33" s="365">
        <f t="shared" si="5"/>
        <v>18.412214254017783</v>
      </c>
      <c r="S33" s="388">
        <f t="shared" si="6"/>
        <v>69.93012924001249</v>
      </c>
      <c r="T33" s="102" t="s">
        <v>931</v>
      </c>
      <c r="U33" s="386">
        <v>5712</v>
      </c>
      <c r="V33" s="386">
        <v>5712</v>
      </c>
      <c r="W33" s="390"/>
      <c r="Y33" s="418"/>
      <c r="Z33" s="418"/>
    </row>
    <row r="34" spans="1:26" ht="12.75">
      <c r="A34" s="5">
        <v>21</v>
      </c>
      <c r="B34" s="156" t="s">
        <v>898</v>
      </c>
      <c r="C34" s="386">
        <v>6086</v>
      </c>
      <c r="D34" s="387">
        <v>5982</v>
      </c>
      <c r="E34" s="388">
        <v>349.19353275365</v>
      </c>
      <c r="F34" s="365">
        <v>243.44</v>
      </c>
      <c r="G34" s="388">
        <f t="shared" si="0"/>
        <v>592.63353275365</v>
      </c>
      <c r="H34" s="388">
        <v>25.966467246350437</v>
      </c>
      <c r="I34" s="365">
        <v>18.551184863770523</v>
      </c>
      <c r="J34" s="388">
        <f t="shared" si="1"/>
        <v>44.51765211012096</v>
      </c>
      <c r="K34" s="388">
        <v>333.73987200078267</v>
      </c>
      <c r="L34" s="365">
        <v>222.49324800052182</v>
      </c>
      <c r="M34" s="388">
        <f t="shared" si="2"/>
        <v>556.2331200013045</v>
      </c>
      <c r="N34" s="388">
        <v>305.75038836006314</v>
      </c>
      <c r="O34" s="365">
        <v>221.76087823514897</v>
      </c>
      <c r="P34" s="388">
        <f t="shared" si="3"/>
        <v>527.5112665952121</v>
      </c>
      <c r="Q34" s="388">
        <f t="shared" si="4"/>
        <v>53.955950887069946</v>
      </c>
      <c r="R34" s="365">
        <f t="shared" si="5"/>
        <v>19.283554629143367</v>
      </c>
      <c r="S34" s="388">
        <f t="shared" si="6"/>
        <v>73.23950551621331</v>
      </c>
      <c r="T34" s="102" t="s">
        <v>931</v>
      </c>
      <c r="U34" s="386">
        <v>5982</v>
      </c>
      <c r="V34" s="386">
        <v>5982</v>
      </c>
      <c r="W34" s="390"/>
      <c r="Y34" s="418"/>
      <c r="Z34" s="418"/>
    </row>
    <row r="35" spans="1:26" ht="12.75">
      <c r="A35" s="5">
        <v>22</v>
      </c>
      <c r="B35" s="156" t="s">
        <v>899</v>
      </c>
      <c r="C35" s="386">
        <v>8089</v>
      </c>
      <c r="D35" s="387">
        <v>7951</v>
      </c>
      <c r="E35" s="388">
        <v>450.8275528170015</v>
      </c>
      <c r="F35" s="365">
        <v>323.56</v>
      </c>
      <c r="G35" s="388">
        <f t="shared" si="0"/>
        <v>774.3875528170015</v>
      </c>
      <c r="H35" s="388">
        <v>34.51244718299847</v>
      </c>
      <c r="I35" s="365">
        <v>24.65667669455139</v>
      </c>
      <c r="J35" s="388">
        <f t="shared" si="1"/>
        <v>59.169123877549865</v>
      </c>
      <c r="K35" s="388">
        <v>443.57900503028776</v>
      </c>
      <c r="L35" s="365">
        <v>295.7193366868585</v>
      </c>
      <c r="M35" s="388">
        <f t="shared" si="2"/>
        <v>739.2983417171463</v>
      </c>
      <c r="N35" s="388">
        <v>406.3777343812933</v>
      </c>
      <c r="O35" s="365">
        <v>294.7459323108971</v>
      </c>
      <c r="P35" s="388">
        <f t="shared" si="3"/>
        <v>701.1236666921905</v>
      </c>
      <c r="Q35" s="388">
        <f t="shared" si="4"/>
        <v>71.71371783199294</v>
      </c>
      <c r="R35" s="365">
        <f t="shared" si="5"/>
        <v>25.6300810705128</v>
      </c>
      <c r="S35" s="388">
        <f t="shared" si="6"/>
        <v>97.34379890250574</v>
      </c>
      <c r="T35" s="102" t="s">
        <v>931</v>
      </c>
      <c r="U35" s="386">
        <v>7951</v>
      </c>
      <c r="V35" s="386">
        <v>7951</v>
      </c>
      <c r="W35" s="390"/>
      <c r="Y35" s="418"/>
      <c r="Z35" s="418"/>
    </row>
    <row r="36" spans="1:26" ht="12.75">
      <c r="A36" s="5">
        <v>23</v>
      </c>
      <c r="B36" s="156" t="s">
        <v>900</v>
      </c>
      <c r="C36" s="386">
        <v>6824</v>
      </c>
      <c r="D36" s="387">
        <v>6707</v>
      </c>
      <c r="E36" s="388">
        <v>325.324789272249</v>
      </c>
      <c r="F36" s="365">
        <v>272.96</v>
      </c>
      <c r="G36" s="388">
        <f t="shared" si="0"/>
        <v>598.284789272249</v>
      </c>
      <c r="H36" s="388">
        <v>29.11521072775146</v>
      </c>
      <c r="I36" s="365">
        <v>20.80073702109268</v>
      </c>
      <c r="J36" s="388">
        <f t="shared" si="1"/>
        <v>49.91594774884414</v>
      </c>
      <c r="K36" s="388">
        <v>374.2098071858924</v>
      </c>
      <c r="L36" s="365">
        <v>249.47320479059493</v>
      </c>
      <c r="M36" s="388">
        <f t="shared" si="2"/>
        <v>623.6830119764873</v>
      </c>
      <c r="N36" s="388">
        <v>342.82626522659723</v>
      </c>
      <c r="O36" s="365">
        <v>248.65202646675263</v>
      </c>
      <c r="P36" s="388">
        <f t="shared" si="3"/>
        <v>591.4782916933499</v>
      </c>
      <c r="Q36" s="388">
        <f t="shared" si="4"/>
        <v>60.49875268704659</v>
      </c>
      <c r="R36" s="365">
        <f t="shared" si="5"/>
        <v>21.62191534493499</v>
      </c>
      <c r="S36" s="388">
        <f t="shared" si="6"/>
        <v>82.12066803198158</v>
      </c>
      <c r="T36" s="102" t="s">
        <v>931</v>
      </c>
      <c r="U36" s="386">
        <v>6707</v>
      </c>
      <c r="V36" s="386">
        <v>6707</v>
      </c>
      <c r="W36" s="390"/>
      <c r="Y36" s="418"/>
      <c r="Z36" s="418"/>
    </row>
    <row r="37" spans="1:26" ht="12.75">
      <c r="A37" s="5">
        <v>24</v>
      </c>
      <c r="B37" s="156" t="s">
        <v>901</v>
      </c>
      <c r="C37" s="386">
        <v>5766</v>
      </c>
      <c r="D37" s="387">
        <v>5667</v>
      </c>
      <c r="E37" s="388">
        <v>301.358841580273</v>
      </c>
      <c r="F37" s="365">
        <v>230.64</v>
      </c>
      <c r="G37" s="388">
        <f t="shared" si="0"/>
        <v>531.9988415802729</v>
      </c>
      <c r="H37" s="388">
        <v>24.601158419726687</v>
      </c>
      <c r="I37" s="365">
        <v>17.57576929419994</v>
      </c>
      <c r="J37" s="388">
        <f t="shared" si="1"/>
        <v>42.17692771392663</v>
      </c>
      <c r="K37" s="388">
        <v>316.19193262512533</v>
      </c>
      <c r="L37" s="365">
        <v>210.79462175008362</v>
      </c>
      <c r="M37" s="388">
        <f t="shared" si="2"/>
        <v>526.9865543752089</v>
      </c>
      <c r="N37" s="388">
        <v>289.6741273881242</v>
      </c>
      <c r="O37" s="365">
        <v>210.10075976074089</v>
      </c>
      <c r="P37" s="388">
        <f t="shared" si="3"/>
        <v>499.7748871488651</v>
      </c>
      <c r="Q37" s="388">
        <f t="shared" si="4"/>
        <v>51.11896365672783</v>
      </c>
      <c r="R37" s="365">
        <f t="shared" si="5"/>
        <v>18.26963128354268</v>
      </c>
      <c r="S37" s="388">
        <f t="shared" si="6"/>
        <v>69.38859494027051</v>
      </c>
      <c r="T37" s="102" t="s">
        <v>931</v>
      </c>
      <c r="U37" s="386">
        <v>5667</v>
      </c>
      <c r="V37" s="386">
        <v>5667</v>
      </c>
      <c r="W37" s="390"/>
      <c r="Y37" s="418"/>
      <c r="Z37" s="418"/>
    </row>
    <row r="38" spans="1:26" ht="12.75">
      <c r="A38" s="5">
        <v>25</v>
      </c>
      <c r="B38" s="156" t="s">
        <v>902</v>
      </c>
      <c r="C38" s="386">
        <v>4422</v>
      </c>
      <c r="D38" s="387">
        <v>4346</v>
      </c>
      <c r="E38" s="388">
        <v>246.45313865209306</v>
      </c>
      <c r="F38" s="365">
        <v>152.25</v>
      </c>
      <c r="G38" s="388">
        <f t="shared" si="0"/>
        <v>398.70313865209306</v>
      </c>
      <c r="H38" s="388">
        <v>18.86686134790694</v>
      </c>
      <c r="I38" s="365">
        <v>13.479023902003492</v>
      </c>
      <c r="J38" s="388">
        <f t="shared" si="1"/>
        <v>32.34588524991043</v>
      </c>
      <c r="K38" s="388">
        <v>242.4905872473646</v>
      </c>
      <c r="L38" s="365">
        <v>161.6603914982431</v>
      </c>
      <c r="M38" s="388">
        <f t="shared" si="2"/>
        <v>404.1509787456077</v>
      </c>
      <c r="N38" s="388">
        <v>222.1538313059808</v>
      </c>
      <c r="O38" s="365">
        <v>161.12826216822685</v>
      </c>
      <c r="P38" s="388">
        <f t="shared" si="3"/>
        <v>383.2820934742076</v>
      </c>
      <c r="Q38" s="388">
        <f t="shared" si="4"/>
        <v>39.20361728929075</v>
      </c>
      <c r="R38" s="365">
        <f t="shared" si="5"/>
        <v>14.011153232019723</v>
      </c>
      <c r="S38" s="388">
        <f t="shared" si="6"/>
        <v>53.21477052131047</v>
      </c>
      <c r="T38" s="102" t="s">
        <v>931</v>
      </c>
      <c r="U38" s="386">
        <v>4346</v>
      </c>
      <c r="V38" s="386">
        <v>4346</v>
      </c>
      <c r="W38" s="390"/>
      <c r="Y38" s="418"/>
      <c r="Z38" s="418"/>
    </row>
    <row r="39" spans="1:26" ht="12.75">
      <c r="A39" s="5">
        <v>26</v>
      </c>
      <c r="B39" s="156" t="s">
        <v>903</v>
      </c>
      <c r="C39" s="386">
        <v>4648</v>
      </c>
      <c r="D39" s="387">
        <v>4569</v>
      </c>
      <c r="E39" s="388">
        <v>259.04888929329</v>
      </c>
      <c r="F39" s="365">
        <v>198.25</v>
      </c>
      <c r="G39" s="388">
        <f t="shared" si="0"/>
        <v>457.29888929329</v>
      </c>
      <c r="H39" s="388">
        <v>19.831110706709964</v>
      </c>
      <c r="I39" s="365">
        <v>14.167911148012715</v>
      </c>
      <c r="J39" s="388">
        <f t="shared" si="1"/>
        <v>33.99902185472268</v>
      </c>
      <c r="K39" s="388">
        <v>254.8838194314226</v>
      </c>
      <c r="L39" s="365">
        <v>169.92254628761506</v>
      </c>
      <c r="M39" s="388">
        <f t="shared" si="2"/>
        <v>424.8063657190377</v>
      </c>
      <c r="N39" s="388">
        <v>233.50769061741266</v>
      </c>
      <c r="O39" s="365">
        <v>169.36322084077756</v>
      </c>
      <c r="P39" s="388">
        <f t="shared" si="3"/>
        <v>402.8709114581902</v>
      </c>
      <c r="Q39" s="388">
        <f t="shared" si="4"/>
        <v>41.207239520719895</v>
      </c>
      <c r="R39" s="365">
        <f t="shared" si="5"/>
        <v>14.727236594850211</v>
      </c>
      <c r="S39" s="388">
        <f t="shared" si="6"/>
        <v>55.93447611557011</v>
      </c>
      <c r="T39" s="102" t="s">
        <v>931</v>
      </c>
      <c r="U39" s="386">
        <v>4569</v>
      </c>
      <c r="V39" s="386">
        <v>4569</v>
      </c>
      <c r="W39" s="390"/>
      <c r="Y39" s="418"/>
      <c r="Z39" s="418"/>
    </row>
    <row r="40" spans="1:26" ht="12.75">
      <c r="A40" s="5">
        <v>27</v>
      </c>
      <c r="B40" s="156" t="s">
        <v>904</v>
      </c>
      <c r="C40" s="386">
        <v>5475</v>
      </c>
      <c r="D40" s="387">
        <v>5381</v>
      </c>
      <c r="E40" s="388">
        <v>305.1404192944843</v>
      </c>
      <c r="F40" s="365">
        <v>235.26</v>
      </c>
      <c r="G40" s="388">
        <f t="shared" si="0"/>
        <v>540.4004192944842</v>
      </c>
      <c r="H40" s="388">
        <v>23.359580705515715</v>
      </c>
      <c r="I40" s="365">
        <v>16.68875076062169</v>
      </c>
      <c r="J40" s="388">
        <f t="shared" si="1"/>
        <v>40.048331466137405</v>
      </c>
      <c r="K40" s="388">
        <v>300.234275255387</v>
      </c>
      <c r="L40" s="365">
        <v>200.15618350359134</v>
      </c>
      <c r="M40" s="388">
        <f t="shared" si="2"/>
        <v>500.3904587589783</v>
      </c>
      <c r="N40" s="388">
        <v>275.0547775667673</v>
      </c>
      <c r="O40" s="365">
        <v>199.497339523076</v>
      </c>
      <c r="P40" s="388">
        <f t="shared" si="3"/>
        <v>474.5521170898433</v>
      </c>
      <c r="Q40" s="388">
        <f t="shared" si="4"/>
        <v>48.5390783941354</v>
      </c>
      <c r="R40" s="365">
        <f t="shared" si="5"/>
        <v>17.347594741137044</v>
      </c>
      <c r="S40" s="388">
        <f t="shared" si="6"/>
        <v>65.88667313527245</v>
      </c>
      <c r="T40" s="102" t="s">
        <v>931</v>
      </c>
      <c r="U40" s="386">
        <v>5381</v>
      </c>
      <c r="V40" s="386">
        <v>5381</v>
      </c>
      <c r="W40" s="390"/>
      <c r="Y40" s="418"/>
      <c r="Z40" s="418"/>
    </row>
    <row r="41" spans="1:26" ht="12.75">
      <c r="A41" s="5">
        <v>28</v>
      </c>
      <c r="B41" s="156" t="s">
        <v>905</v>
      </c>
      <c r="C41" s="386">
        <v>4449</v>
      </c>
      <c r="D41" s="387">
        <v>4373</v>
      </c>
      <c r="E41" s="388">
        <v>247.95794071984668</v>
      </c>
      <c r="F41" s="365">
        <v>177.96</v>
      </c>
      <c r="G41" s="388">
        <f t="shared" si="0"/>
        <v>425.9179407198467</v>
      </c>
      <c r="H41" s="388">
        <v>18.98205928015332</v>
      </c>
      <c r="I41" s="365">
        <v>13.56132459068601</v>
      </c>
      <c r="J41" s="388">
        <f t="shared" si="1"/>
        <v>32.54338387083933</v>
      </c>
      <c r="K41" s="388">
        <v>243.9711946321857</v>
      </c>
      <c r="L41" s="365">
        <v>162.64746308812383</v>
      </c>
      <c r="M41" s="388">
        <f t="shared" si="2"/>
        <v>406.61865772030956</v>
      </c>
      <c r="N41" s="388">
        <v>223.51026582548815</v>
      </c>
      <c r="O41" s="365">
        <v>162.11208466450506</v>
      </c>
      <c r="P41" s="388">
        <f t="shared" si="3"/>
        <v>385.6223504899932</v>
      </c>
      <c r="Q41" s="388">
        <f t="shared" si="4"/>
        <v>39.442988086850846</v>
      </c>
      <c r="R41" s="365">
        <f t="shared" si="5"/>
        <v>14.09670301430478</v>
      </c>
      <c r="S41" s="388">
        <f t="shared" si="6"/>
        <v>53.539691101155626</v>
      </c>
      <c r="T41" s="102" t="s">
        <v>931</v>
      </c>
      <c r="U41" s="386">
        <v>4373</v>
      </c>
      <c r="V41" s="386">
        <v>4373</v>
      </c>
      <c r="W41" s="390"/>
      <c r="Y41" s="418"/>
      <c r="Z41" s="418"/>
    </row>
    <row r="42" spans="1:26" ht="12.75">
      <c r="A42" s="5">
        <v>29</v>
      </c>
      <c r="B42" s="156" t="s">
        <v>906</v>
      </c>
      <c r="C42" s="386">
        <v>4868</v>
      </c>
      <c r="D42" s="386">
        <v>4785</v>
      </c>
      <c r="E42" s="365">
        <v>271.82</v>
      </c>
      <c r="F42" s="365">
        <v>184.72</v>
      </c>
      <c r="G42" s="388">
        <f t="shared" si="0"/>
        <v>456.53999999999996</v>
      </c>
      <c r="H42" s="365">
        <v>20.76976052501379</v>
      </c>
      <c r="I42" s="365">
        <v>14.838509352092492</v>
      </c>
      <c r="J42" s="388">
        <f t="shared" si="1"/>
        <v>35.60826987710628</v>
      </c>
      <c r="K42" s="365">
        <v>266.948027752187</v>
      </c>
      <c r="L42" s="365">
        <v>177.96535183479133</v>
      </c>
      <c r="M42" s="388">
        <f t="shared" si="2"/>
        <v>444.9133795869783</v>
      </c>
      <c r="N42" s="388">
        <v>244.56012003562066</v>
      </c>
      <c r="O42" s="365">
        <v>177.37955229193312</v>
      </c>
      <c r="P42" s="388">
        <f t="shared" si="3"/>
        <v>421.9396723275538</v>
      </c>
      <c r="Q42" s="388">
        <f t="shared" si="4"/>
        <v>43.157668241580126</v>
      </c>
      <c r="R42" s="365">
        <f t="shared" si="5"/>
        <v>15.424308894950713</v>
      </c>
      <c r="S42" s="388">
        <f t="shared" si="6"/>
        <v>58.58197713653084</v>
      </c>
      <c r="T42" s="102" t="s">
        <v>931</v>
      </c>
      <c r="U42" s="386">
        <v>4785</v>
      </c>
      <c r="V42" s="386">
        <v>4785</v>
      </c>
      <c r="W42" s="390"/>
      <c r="Y42" s="418"/>
      <c r="Z42" s="418"/>
    </row>
    <row r="43" spans="1:26" ht="12.75">
      <c r="A43" s="5">
        <v>30</v>
      </c>
      <c r="B43" s="156" t="s">
        <v>907</v>
      </c>
      <c r="C43" s="386">
        <v>3727</v>
      </c>
      <c r="D43" s="386">
        <v>3663</v>
      </c>
      <c r="E43" s="365">
        <v>185.718418759917</v>
      </c>
      <c r="F43" s="365">
        <v>149.08</v>
      </c>
      <c r="G43" s="388">
        <f t="shared" si="0"/>
        <v>334.798418759917</v>
      </c>
      <c r="H43" s="365">
        <v>15.901581240083484</v>
      </c>
      <c r="I43" s="365">
        <v>11.360543211842382</v>
      </c>
      <c r="J43" s="388">
        <f t="shared" si="1"/>
        <v>27.262124451925864</v>
      </c>
      <c r="K43" s="365">
        <v>204.37865641585887</v>
      </c>
      <c r="L43" s="365">
        <v>136.2524376105726</v>
      </c>
      <c r="M43" s="388">
        <f t="shared" si="2"/>
        <v>340.63109402643147</v>
      </c>
      <c r="N43" s="388">
        <v>187.238202007551</v>
      </c>
      <c r="O43" s="365">
        <v>135.8039423566218</v>
      </c>
      <c r="P43" s="388">
        <f t="shared" si="3"/>
        <v>323.0421443641728</v>
      </c>
      <c r="Q43" s="388">
        <f t="shared" si="4"/>
        <v>33.04203564839136</v>
      </c>
      <c r="R43" s="365">
        <f t="shared" si="5"/>
        <v>11.80903846579318</v>
      </c>
      <c r="S43" s="388">
        <f t="shared" si="6"/>
        <v>44.85107411418454</v>
      </c>
      <c r="T43" s="102" t="s">
        <v>931</v>
      </c>
      <c r="U43" s="386">
        <v>3663</v>
      </c>
      <c r="V43" s="386">
        <v>3663</v>
      </c>
      <c r="W43" s="390"/>
      <c r="Y43" s="418"/>
      <c r="Z43" s="418"/>
    </row>
    <row r="44" spans="1:26" ht="13.5" customHeight="1">
      <c r="A44" s="5">
        <v>31</v>
      </c>
      <c r="B44" s="321" t="s">
        <v>908</v>
      </c>
      <c r="C44" s="386">
        <v>1457</v>
      </c>
      <c r="D44" s="386">
        <v>1432</v>
      </c>
      <c r="E44" s="365">
        <v>80.2035782487787</v>
      </c>
      <c r="F44" s="365">
        <v>58.28</v>
      </c>
      <c r="G44" s="388">
        <f t="shared" si="0"/>
        <v>138.4835782487787</v>
      </c>
      <c r="H44" s="365">
        <v>6.21642175122126</v>
      </c>
      <c r="I44" s="365">
        <v>4.4411890152010605</v>
      </c>
      <c r="J44" s="388">
        <f t="shared" si="1"/>
        <v>10.65761076642232</v>
      </c>
      <c r="K44" s="365">
        <v>79.89796146978973</v>
      </c>
      <c r="L44" s="365">
        <v>53.265307646526495</v>
      </c>
      <c r="M44" s="388">
        <f t="shared" si="2"/>
        <v>133.16326911631623</v>
      </c>
      <c r="N44" s="388">
        <v>73.19722573785934</v>
      </c>
      <c r="O44" s="365">
        <v>53.089976928789355</v>
      </c>
      <c r="P44" s="388">
        <f t="shared" si="3"/>
        <v>126.2872026666487</v>
      </c>
      <c r="Q44" s="388">
        <f t="shared" si="4"/>
        <v>12.917157483151655</v>
      </c>
      <c r="R44" s="365">
        <f t="shared" si="5"/>
        <v>4.616519732938201</v>
      </c>
      <c r="S44" s="388">
        <f t="shared" si="6"/>
        <v>17.533677216089856</v>
      </c>
      <c r="T44" s="102" t="s">
        <v>931</v>
      </c>
      <c r="U44" s="386">
        <v>1432</v>
      </c>
      <c r="V44" s="386">
        <v>1432</v>
      </c>
      <c r="W44" s="390"/>
      <c r="Y44" s="418"/>
      <c r="Z44" s="418"/>
    </row>
    <row r="45" spans="1:26" ht="12.75">
      <c r="A45" s="5">
        <v>32</v>
      </c>
      <c r="B45" s="321" t="s">
        <v>909</v>
      </c>
      <c r="C45" s="386">
        <v>1780</v>
      </c>
      <c r="D45" s="386">
        <v>1750</v>
      </c>
      <c r="E45" s="365">
        <v>85.2054696519054</v>
      </c>
      <c r="F45" s="365">
        <v>71.2</v>
      </c>
      <c r="G45" s="388">
        <f t="shared" si="0"/>
        <v>156.4054696519054</v>
      </c>
      <c r="H45" s="365">
        <v>7.594530348094607</v>
      </c>
      <c r="I45" s="365">
        <v>5.425749105736367</v>
      </c>
      <c r="J45" s="388">
        <f t="shared" si="1"/>
        <v>13.020279453830973</v>
      </c>
      <c r="K45" s="365">
        <v>97.61041277709384</v>
      </c>
      <c r="L45" s="365">
        <v>65.07360851806257</v>
      </c>
      <c r="M45" s="388">
        <f t="shared" si="2"/>
        <v>162.6840212951564</v>
      </c>
      <c r="N45" s="388">
        <v>89.42420165641018</v>
      </c>
      <c r="O45" s="365">
        <v>64.85940901389503</v>
      </c>
      <c r="P45" s="388">
        <f t="shared" si="3"/>
        <v>154.28361067030522</v>
      </c>
      <c r="Q45" s="388">
        <f t="shared" si="4"/>
        <v>15.780741468778274</v>
      </c>
      <c r="R45" s="365">
        <f t="shared" si="5"/>
        <v>5.639948609903911</v>
      </c>
      <c r="S45" s="388">
        <f t="shared" si="6"/>
        <v>21.420690078682185</v>
      </c>
      <c r="T45" s="102" t="s">
        <v>931</v>
      </c>
      <c r="U45" s="386">
        <v>1750</v>
      </c>
      <c r="V45" s="386">
        <v>1750</v>
      </c>
      <c r="W45" s="390"/>
      <c r="Y45" s="418"/>
      <c r="Z45" s="418"/>
    </row>
    <row r="46" spans="1:26" ht="12.75">
      <c r="A46" s="5">
        <v>33</v>
      </c>
      <c r="B46" s="321" t="s">
        <v>910</v>
      </c>
      <c r="C46" s="386">
        <v>3689</v>
      </c>
      <c r="D46" s="386">
        <v>3626</v>
      </c>
      <c r="E46" s="365">
        <v>205.600549183078</v>
      </c>
      <c r="F46" s="365">
        <v>147.56</v>
      </c>
      <c r="G46" s="388">
        <f t="shared" si="0"/>
        <v>353.160549183078</v>
      </c>
      <c r="H46" s="365">
        <v>15.739450816921913</v>
      </c>
      <c r="I46" s="365">
        <v>11.244712612955876</v>
      </c>
      <c r="J46" s="388">
        <f t="shared" si="1"/>
        <v>26.98416342987779</v>
      </c>
      <c r="K46" s="365">
        <v>202.29483861499958</v>
      </c>
      <c r="L46" s="365">
        <v>134.86322574333306</v>
      </c>
      <c r="M46" s="388">
        <f t="shared" si="2"/>
        <v>337.15806435833264</v>
      </c>
      <c r="N46" s="388">
        <v>185.32914601713324</v>
      </c>
      <c r="O46" s="365">
        <v>134.41930328778582</v>
      </c>
      <c r="P46" s="388">
        <f t="shared" si="3"/>
        <v>319.74844930491906</v>
      </c>
      <c r="Q46" s="388">
        <f t="shared" si="4"/>
        <v>32.70514341478824</v>
      </c>
      <c r="R46" s="365">
        <f t="shared" si="5"/>
        <v>11.688635068503118</v>
      </c>
      <c r="S46" s="388">
        <f t="shared" si="6"/>
        <v>44.39377848329136</v>
      </c>
      <c r="T46" s="102" t="s">
        <v>931</v>
      </c>
      <c r="U46" s="386">
        <v>3626</v>
      </c>
      <c r="V46" s="386">
        <v>3626</v>
      </c>
      <c r="W46" s="390"/>
      <c r="Y46" s="418"/>
      <c r="Z46" s="418"/>
    </row>
    <row r="47" spans="1:26" ht="12" customHeight="1">
      <c r="A47" s="5">
        <v>34</v>
      </c>
      <c r="B47" s="321" t="s">
        <v>911</v>
      </c>
      <c r="C47" s="386">
        <v>2776</v>
      </c>
      <c r="D47" s="386">
        <v>2729</v>
      </c>
      <c r="E47" s="365">
        <v>134.715945929039</v>
      </c>
      <c r="F47" s="365">
        <v>111.04</v>
      </c>
      <c r="G47" s="388">
        <f t="shared" si="0"/>
        <v>245.755945929039</v>
      </c>
      <c r="H47" s="365">
        <v>11.844054070961027</v>
      </c>
      <c r="I47" s="365">
        <v>8.461730066024806</v>
      </c>
      <c r="J47" s="388">
        <f t="shared" si="1"/>
        <v>20.305784136985835</v>
      </c>
      <c r="K47" s="365">
        <v>152.22837408382725</v>
      </c>
      <c r="L47" s="365">
        <v>101.48558272255153</v>
      </c>
      <c r="M47" s="388">
        <f t="shared" si="2"/>
        <v>253.71395680637877</v>
      </c>
      <c r="N47" s="388">
        <v>139.46156393157003</v>
      </c>
      <c r="O47" s="365">
        <v>101.15152776549024</v>
      </c>
      <c r="P47" s="388">
        <f t="shared" si="3"/>
        <v>240.61309169706027</v>
      </c>
      <c r="Q47" s="388">
        <f t="shared" si="4"/>
        <v>24.610864223218243</v>
      </c>
      <c r="R47" s="365">
        <f t="shared" si="5"/>
        <v>8.795785023086097</v>
      </c>
      <c r="S47" s="388">
        <f t="shared" si="6"/>
        <v>33.40664924630434</v>
      </c>
      <c r="T47" s="102" t="s">
        <v>931</v>
      </c>
      <c r="U47" s="386">
        <v>2729</v>
      </c>
      <c r="V47" s="386">
        <v>2729</v>
      </c>
      <c r="W47" s="390"/>
      <c r="Y47" s="418"/>
      <c r="Z47" s="418"/>
    </row>
    <row r="48" spans="1:26" ht="12.75">
      <c r="A48" s="5">
        <v>35</v>
      </c>
      <c r="B48" s="321" t="s">
        <v>912</v>
      </c>
      <c r="C48" s="386">
        <v>4178</v>
      </c>
      <c r="D48" s="386">
        <v>4107</v>
      </c>
      <c r="E48" s="365">
        <v>252.854186632394</v>
      </c>
      <c r="F48" s="365">
        <v>167.12</v>
      </c>
      <c r="G48" s="388">
        <f t="shared" si="0"/>
        <v>419.974186632394</v>
      </c>
      <c r="H48" s="365">
        <v>17.82581336760633</v>
      </c>
      <c r="I48" s="365">
        <v>12.735269530205922</v>
      </c>
      <c r="J48" s="388">
        <f t="shared" si="1"/>
        <v>30.561082897812252</v>
      </c>
      <c r="K48" s="365">
        <v>229.1102834734259</v>
      </c>
      <c r="L48" s="365">
        <v>152.74018898228394</v>
      </c>
      <c r="M48" s="388">
        <f t="shared" si="2"/>
        <v>381.85047245570985</v>
      </c>
      <c r="N48" s="388">
        <v>209.89568231487738</v>
      </c>
      <c r="O48" s="365">
        <v>152.23742183149068</v>
      </c>
      <c r="P48" s="388">
        <f t="shared" si="3"/>
        <v>362.13310414636805</v>
      </c>
      <c r="Q48" s="388">
        <f t="shared" si="4"/>
        <v>37.04041452615485</v>
      </c>
      <c r="R48" s="365">
        <f t="shared" si="5"/>
        <v>13.238036680999187</v>
      </c>
      <c r="S48" s="388">
        <f t="shared" si="6"/>
        <v>50.278451207154035</v>
      </c>
      <c r="T48" s="102" t="s">
        <v>931</v>
      </c>
      <c r="U48" s="386">
        <v>4107</v>
      </c>
      <c r="V48" s="386">
        <v>4107</v>
      </c>
      <c r="W48" s="390"/>
      <c r="Y48" s="418"/>
      <c r="Z48" s="418"/>
    </row>
    <row r="49" spans="1:26" ht="12.75">
      <c r="A49" s="5">
        <v>36</v>
      </c>
      <c r="B49" s="321" t="s">
        <v>913</v>
      </c>
      <c r="C49" s="386">
        <v>2987</v>
      </c>
      <c r="D49" s="386">
        <v>2936</v>
      </c>
      <c r="E49" s="365">
        <v>186.475695421484</v>
      </c>
      <c r="F49" s="365">
        <v>119.48</v>
      </c>
      <c r="G49" s="388">
        <f t="shared" si="0"/>
        <v>305.955695421484</v>
      </c>
      <c r="H49" s="365">
        <v>12.744304578516063</v>
      </c>
      <c r="I49" s="365">
        <v>9.10489470721041</v>
      </c>
      <c r="J49" s="388">
        <f t="shared" si="1"/>
        <v>21.84919928572647</v>
      </c>
      <c r="K49" s="365">
        <v>163.7990466096513</v>
      </c>
      <c r="L49" s="365">
        <v>109.19936440643421</v>
      </c>
      <c r="M49" s="388">
        <f t="shared" si="2"/>
        <v>272.9984110160855</v>
      </c>
      <c r="N49" s="388">
        <v>150.06184850994225</v>
      </c>
      <c r="O49" s="365">
        <v>108.83991838455306</v>
      </c>
      <c r="P49" s="388">
        <f t="shared" si="3"/>
        <v>258.9017668944953</v>
      </c>
      <c r="Q49" s="388">
        <f t="shared" si="4"/>
        <v>26.481502678225098</v>
      </c>
      <c r="R49" s="365">
        <f t="shared" si="5"/>
        <v>9.46434072909156</v>
      </c>
      <c r="S49" s="388">
        <f t="shared" si="6"/>
        <v>35.94584340731666</v>
      </c>
      <c r="T49" s="102" t="s">
        <v>931</v>
      </c>
      <c r="U49" s="386">
        <v>2936</v>
      </c>
      <c r="V49" s="386">
        <v>2936</v>
      </c>
      <c r="W49" s="390"/>
      <c r="Y49" s="418"/>
      <c r="Z49" s="418"/>
    </row>
    <row r="50" spans="1:26" ht="12.75">
      <c r="A50" s="5">
        <v>37</v>
      </c>
      <c r="B50" s="321" t="s">
        <v>914</v>
      </c>
      <c r="C50" s="386">
        <v>4432</v>
      </c>
      <c r="D50" s="386">
        <v>4356</v>
      </c>
      <c r="E50" s="365">
        <v>267.010472751261</v>
      </c>
      <c r="F50" s="365">
        <v>177.28</v>
      </c>
      <c r="G50" s="388">
        <f t="shared" si="0"/>
        <v>444.29047275126095</v>
      </c>
      <c r="H50" s="365">
        <v>18.909527248738932</v>
      </c>
      <c r="I50" s="365">
        <v>13.509505638552572</v>
      </c>
      <c r="J50" s="388">
        <f t="shared" si="1"/>
        <v>32.41903288729151</v>
      </c>
      <c r="K50" s="365">
        <v>243.0389603528539</v>
      </c>
      <c r="L50" s="365">
        <v>162.0259735685693</v>
      </c>
      <c r="M50" s="388">
        <f t="shared" si="2"/>
        <v>405.0649339214232</v>
      </c>
      <c r="N50" s="388">
        <v>222.6562144613539</v>
      </c>
      <c r="O50" s="365">
        <v>161.49264087055215</v>
      </c>
      <c r="P50" s="388">
        <f t="shared" si="3"/>
        <v>384.148855331906</v>
      </c>
      <c r="Q50" s="388">
        <f t="shared" si="4"/>
        <v>39.29227314023893</v>
      </c>
      <c r="R50" s="365">
        <f t="shared" si="5"/>
        <v>14.04283833656973</v>
      </c>
      <c r="S50" s="388">
        <f t="shared" si="6"/>
        <v>53.33511147680866</v>
      </c>
      <c r="T50" s="102" t="s">
        <v>931</v>
      </c>
      <c r="U50" s="386">
        <v>4356</v>
      </c>
      <c r="V50" s="386">
        <v>4356</v>
      </c>
      <c r="W50" s="390"/>
      <c r="Y50" s="418"/>
      <c r="Z50" s="418"/>
    </row>
    <row r="51" spans="1:26" ht="12.75">
      <c r="A51" s="5">
        <v>38</v>
      </c>
      <c r="B51" s="321" t="s">
        <v>915</v>
      </c>
      <c r="C51" s="386">
        <v>3965</v>
      </c>
      <c r="D51" s="386">
        <v>3897</v>
      </c>
      <c r="E51" s="365">
        <v>250.95</v>
      </c>
      <c r="F51" s="365">
        <v>158.6</v>
      </c>
      <c r="G51" s="388">
        <f t="shared" si="0"/>
        <v>409.54999999999995</v>
      </c>
      <c r="H51" s="365">
        <v>16.917029679884898</v>
      </c>
      <c r="I51" s="365">
        <v>12.086008541710504</v>
      </c>
      <c r="J51" s="388">
        <f t="shared" si="1"/>
        <v>29.003038221595403</v>
      </c>
      <c r="K51" s="365">
        <v>217.429936326504</v>
      </c>
      <c r="L51" s="365">
        <v>144.953290884336</v>
      </c>
      <c r="M51" s="391">
        <f t="shared" si="2"/>
        <v>362.38322721084</v>
      </c>
      <c r="N51" s="388">
        <v>199.19492110543055</v>
      </c>
      <c r="O51" s="365">
        <v>144.47615547196278</v>
      </c>
      <c r="P51" s="388">
        <f t="shared" si="3"/>
        <v>343.67107657739336</v>
      </c>
      <c r="Q51" s="388">
        <f t="shared" si="4"/>
        <v>35.152044900958344</v>
      </c>
      <c r="R51" s="365">
        <f t="shared" si="5"/>
        <v>12.563143954083728</v>
      </c>
      <c r="S51" s="388">
        <f t="shared" si="6"/>
        <v>47.71518885504207</v>
      </c>
      <c r="T51" s="102" t="s">
        <v>931</v>
      </c>
      <c r="U51" s="386">
        <v>3897</v>
      </c>
      <c r="V51" s="386">
        <v>3897</v>
      </c>
      <c r="W51" s="390"/>
      <c r="Y51" s="418"/>
      <c r="Z51" s="418"/>
    </row>
    <row r="52" spans="1:26" ht="12.75">
      <c r="A52" s="3" t="s">
        <v>14</v>
      </c>
      <c r="B52" s="30"/>
      <c r="C52" s="9">
        <f>SUM(C14:C51)</f>
        <v>175843</v>
      </c>
      <c r="D52" s="9">
        <f>SUM(D14:D51)</f>
        <v>172834</v>
      </c>
      <c r="E52" s="365">
        <f>SUM(E14:E51)</f>
        <v>9800.330575172175</v>
      </c>
      <c r="F52" s="365">
        <f>SUM(F14:F51)</f>
        <v>7127.68</v>
      </c>
      <c r="G52" s="388">
        <f t="shared" si="0"/>
        <v>16928.010575172175</v>
      </c>
      <c r="H52" s="365">
        <f>SUM(H14:H51)</f>
        <v>750.2500000000001</v>
      </c>
      <c r="I52" s="389">
        <f>SUM(I14:I51)</f>
        <v>536</v>
      </c>
      <c r="J52" s="388">
        <f t="shared" si="1"/>
        <v>1286.25</v>
      </c>
      <c r="K52" s="365">
        <f>SUM(K14:K51)</f>
        <v>9642.757198855345</v>
      </c>
      <c r="L52" s="393">
        <f>SUM(L14:L51)</f>
        <v>6428.504799236897</v>
      </c>
      <c r="M52" s="388">
        <f t="shared" si="2"/>
        <v>16071.261998092243</v>
      </c>
      <c r="N52" s="394">
        <f>SUM(N14:N51)</f>
        <v>8834.056119027045</v>
      </c>
      <c r="O52" s="365">
        <f>SUM(O14:O51)</f>
        <v>6407.344415297946</v>
      </c>
      <c r="P52" s="388">
        <f t="shared" si="3"/>
        <v>15241.400534324992</v>
      </c>
      <c r="Q52" s="388">
        <f t="shared" si="4"/>
        <v>1558.951079828299</v>
      </c>
      <c r="R52" s="365">
        <f t="shared" si="5"/>
        <v>557.1603839389509</v>
      </c>
      <c r="S52" s="388">
        <f t="shared" si="6"/>
        <v>2116.11146376725</v>
      </c>
      <c r="T52" s="102" t="s">
        <v>931</v>
      </c>
      <c r="U52" s="9">
        <f>SUM(U14:U51)</f>
        <v>172834</v>
      </c>
      <c r="V52" s="9">
        <f>SUM(V14:V51)</f>
        <v>172834</v>
      </c>
      <c r="W52" s="390"/>
      <c r="Y52" s="418"/>
      <c r="Z52" s="418"/>
    </row>
    <row r="53" spans="11:13" ht="12.75">
      <c r="K53" s="390"/>
      <c r="M53" s="392"/>
    </row>
    <row r="54" spans="6:13" ht="12.75">
      <c r="F54" s="390"/>
      <c r="K54" s="390"/>
      <c r="M54" s="392"/>
    </row>
    <row r="55" spans="6:13" ht="12.75">
      <c r="F55" s="390"/>
      <c r="K55" s="390"/>
      <c r="M55" s="392"/>
    </row>
    <row r="56" spans="9:13" ht="12.75">
      <c r="I56" s="390"/>
      <c r="K56" s="390"/>
      <c r="M56" s="392"/>
    </row>
    <row r="57" ht="12.75">
      <c r="E57" s="395"/>
    </row>
    <row r="58" ht="12.75">
      <c r="E58" s="390"/>
    </row>
    <row r="59" spans="20:23" ht="12.75" customHeight="1">
      <c r="T59" s="594" t="s">
        <v>1086</v>
      </c>
      <c r="U59" s="594"/>
      <c r="V59" s="594"/>
      <c r="W59" s="594"/>
    </row>
    <row r="60" spans="10:23" ht="12.75" customHeight="1">
      <c r="J60" s="390"/>
      <c r="T60" s="594"/>
      <c r="U60" s="594"/>
      <c r="V60" s="594"/>
      <c r="W60" s="594"/>
    </row>
    <row r="61" spans="20:23" ht="12.75" customHeight="1">
      <c r="T61" s="594"/>
      <c r="U61" s="594"/>
      <c r="V61" s="594"/>
      <c r="W61" s="594"/>
    </row>
    <row r="62" spans="20:23" ht="12.75" customHeight="1">
      <c r="T62" s="594"/>
      <c r="U62" s="594"/>
      <c r="V62" s="594"/>
      <c r="W62" s="594"/>
    </row>
  </sheetData>
  <sheetProtection/>
  <mergeCells count="20">
    <mergeCell ref="T59:W62"/>
    <mergeCell ref="A3:Q3"/>
    <mergeCell ref="T11:T12"/>
    <mergeCell ref="K11:M11"/>
    <mergeCell ref="B11:B12"/>
    <mergeCell ref="N11:P11"/>
    <mergeCell ref="A11:A12"/>
    <mergeCell ref="D11:D12"/>
    <mergeCell ref="P10:V10"/>
    <mergeCell ref="C11:C12"/>
    <mergeCell ref="U9:V9"/>
    <mergeCell ref="Q1:V1"/>
    <mergeCell ref="H11:J11"/>
    <mergeCell ref="Q11:S11"/>
    <mergeCell ref="A5:Q5"/>
    <mergeCell ref="A8:S8"/>
    <mergeCell ref="A4:P4"/>
    <mergeCell ref="V11:V12"/>
    <mergeCell ref="U11:U12"/>
    <mergeCell ref="E11:G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pageSetUpPr fitToPage="1"/>
  </sheetPr>
  <dimension ref="A1:W60"/>
  <sheetViews>
    <sheetView zoomScale="85" zoomScaleNormal="85" zoomScaleSheetLayoutView="70" zoomScalePageLayoutView="0" workbookViewId="0" topLeftCell="D1">
      <selection activeCell="X10" sqref="X10"/>
    </sheetView>
  </sheetViews>
  <sheetFormatPr defaultColWidth="9.140625" defaultRowHeight="12.75"/>
  <cols>
    <col min="2" max="2" width="15.28125" style="0" customWidth="1"/>
    <col min="3" max="3" width="14.7109375" style="0" customWidth="1"/>
    <col min="4" max="4" width="11.140625" style="0" customWidth="1"/>
    <col min="5" max="5" width="12.421875" style="0" customWidth="1"/>
    <col min="6" max="6" width="8.57421875" style="0" customWidth="1"/>
    <col min="7" max="7" width="13.140625" style="0" customWidth="1"/>
    <col min="17" max="17" width="10.57421875" style="0" bestFit="1" customWidth="1"/>
    <col min="20" max="20" width="10.421875" style="0" customWidth="1"/>
    <col min="21" max="21" width="11.140625" style="0" customWidth="1"/>
    <col min="22" max="22" width="11.8515625" style="0" customWidth="1"/>
  </cols>
  <sheetData>
    <row r="1" spans="17:22" ht="15">
      <c r="Q1" s="670" t="s">
        <v>195</v>
      </c>
      <c r="R1" s="670"/>
      <c r="S1" s="670"/>
      <c r="T1" s="670"/>
      <c r="U1" s="670"/>
      <c r="V1" s="670"/>
    </row>
    <row r="3" spans="1:17" ht="15">
      <c r="A3" s="637" t="s">
        <v>0</v>
      </c>
      <c r="B3" s="637"/>
      <c r="C3" s="637"/>
      <c r="D3" s="637"/>
      <c r="E3" s="637"/>
      <c r="F3" s="637"/>
      <c r="G3" s="637"/>
      <c r="H3" s="637"/>
      <c r="I3" s="637"/>
      <c r="J3" s="637"/>
      <c r="K3" s="637"/>
      <c r="L3" s="637"/>
      <c r="M3" s="637"/>
      <c r="N3" s="637"/>
      <c r="O3" s="637"/>
      <c r="P3" s="637"/>
      <c r="Q3" s="637"/>
    </row>
    <row r="4" spans="1:17" ht="20.25">
      <c r="A4" s="624" t="s">
        <v>693</v>
      </c>
      <c r="B4" s="624"/>
      <c r="C4" s="624"/>
      <c r="D4" s="624"/>
      <c r="E4" s="624"/>
      <c r="F4" s="624"/>
      <c r="G4" s="624"/>
      <c r="H4" s="624"/>
      <c r="I4" s="624"/>
      <c r="J4" s="624"/>
      <c r="K4" s="624"/>
      <c r="L4" s="624"/>
      <c r="M4" s="624"/>
      <c r="N4" s="624"/>
      <c r="O4" s="624"/>
      <c r="P4" s="624"/>
      <c r="Q4" s="43"/>
    </row>
    <row r="5" spans="1:17" ht="15.75">
      <c r="A5" s="671" t="s">
        <v>876</v>
      </c>
      <c r="B5" s="671"/>
      <c r="C5" s="671"/>
      <c r="D5" s="671"/>
      <c r="E5" s="671"/>
      <c r="F5" s="671"/>
      <c r="G5" s="671"/>
      <c r="H5" s="671"/>
      <c r="I5" s="671"/>
      <c r="J5" s="671"/>
      <c r="K5" s="671"/>
      <c r="L5" s="671"/>
      <c r="M5" s="671"/>
      <c r="N5" s="671"/>
      <c r="O5" s="671"/>
      <c r="P5" s="671"/>
      <c r="Q5" s="671"/>
    </row>
    <row r="6" spans="1:21" ht="12.75">
      <c r="A6" s="35"/>
      <c r="B6" s="35"/>
      <c r="C6" s="157"/>
      <c r="D6" s="35"/>
      <c r="E6" s="35"/>
      <c r="F6" s="35"/>
      <c r="G6" s="35"/>
      <c r="H6" s="35"/>
      <c r="I6" s="35"/>
      <c r="J6" s="35"/>
      <c r="K6" s="35"/>
      <c r="L6" s="35"/>
      <c r="M6" s="35"/>
      <c r="N6" s="35"/>
      <c r="O6" s="35"/>
      <c r="P6" s="35"/>
      <c r="Q6" s="35"/>
      <c r="U6" s="35"/>
    </row>
    <row r="7" spans="1:19" ht="15.75">
      <c r="A7" s="574" t="s">
        <v>842</v>
      </c>
      <c r="B7" s="574"/>
      <c r="C7" s="574"/>
      <c r="D7" s="574"/>
      <c r="E7" s="574"/>
      <c r="F7" s="574"/>
      <c r="G7" s="574"/>
      <c r="H7" s="574"/>
      <c r="I7" s="574"/>
      <c r="J7" s="574"/>
      <c r="K7" s="574"/>
      <c r="L7" s="574"/>
      <c r="M7" s="574"/>
      <c r="N7" s="574"/>
      <c r="O7" s="574"/>
      <c r="P7" s="574"/>
      <c r="Q7" s="574"/>
      <c r="R7" s="574"/>
      <c r="S7" s="574"/>
    </row>
    <row r="8" spans="1:22" ht="15.75">
      <c r="A8" s="46"/>
      <c r="B8" s="39"/>
      <c r="C8" s="39"/>
      <c r="D8" s="39"/>
      <c r="E8" s="39"/>
      <c r="F8" s="39"/>
      <c r="G8" s="39"/>
      <c r="H8" s="39"/>
      <c r="I8" s="39"/>
      <c r="J8" s="39"/>
      <c r="K8" s="39"/>
      <c r="L8" s="39"/>
      <c r="M8" s="39"/>
      <c r="N8" s="39"/>
      <c r="O8" s="39"/>
      <c r="P8" s="669" t="s">
        <v>213</v>
      </c>
      <c r="Q8" s="669"/>
      <c r="R8" s="669"/>
      <c r="S8" s="669"/>
      <c r="T8" s="669"/>
      <c r="U8" s="669"/>
      <c r="V8" s="669"/>
    </row>
    <row r="9" spans="16:22" ht="12.75">
      <c r="P9" s="631" t="s">
        <v>773</v>
      </c>
      <c r="Q9" s="631"/>
      <c r="R9" s="631"/>
      <c r="S9" s="631"/>
      <c r="T9" s="631"/>
      <c r="U9" s="631"/>
      <c r="V9" s="631"/>
    </row>
    <row r="10" spans="1:22" ht="28.5" customHeight="1">
      <c r="A10" s="675" t="s">
        <v>18</v>
      </c>
      <c r="B10" s="634" t="s">
        <v>193</v>
      </c>
      <c r="C10" s="634" t="s">
        <v>361</v>
      </c>
      <c r="D10" s="634" t="s">
        <v>467</v>
      </c>
      <c r="E10" s="576" t="s">
        <v>753</v>
      </c>
      <c r="F10" s="576"/>
      <c r="G10" s="576"/>
      <c r="H10" s="547" t="s">
        <v>784</v>
      </c>
      <c r="I10" s="548"/>
      <c r="J10" s="549"/>
      <c r="K10" s="663" t="s">
        <v>363</v>
      </c>
      <c r="L10" s="664"/>
      <c r="M10" s="665"/>
      <c r="N10" s="672" t="s">
        <v>147</v>
      </c>
      <c r="O10" s="673"/>
      <c r="P10" s="674"/>
      <c r="Q10" s="550" t="s">
        <v>785</v>
      </c>
      <c r="R10" s="550"/>
      <c r="S10" s="550"/>
      <c r="T10" s="634" t="s">
        <v>235</v>
      </c>
      <c r="U10" s="634" t="s">
        <v>416</v>
      </c>
      <c r="V10" s="634" t="s">
        <v>364</v>
      </c>
    </row>
    <row r="11" spans="1:22" ht="69" customHeight="1">
      <c r="A11" s="676"/>
      <c r="B11" s="635"/>
      <c r="C11" s="635"/>
      <c r="D11" s="635"/>
      <c r="E11" s="5" t="s">
        <v>168</v>
      </c>
      <c r="F11" s="5" t="s">
        <v>194</v>
      </c>
      <c r="G11" s="5" t="s">
        <v>14</v>
      </c>
      <c r="H11" s="5" t="s">
        <v>168</v>
      </c>
      <c r="I11" s="5" t="s">
        <v>194</v>
      </c>
      <c r="J11" s="5" t="s">
        <v>14</v>
      </c>
      <c r="K11" s="5" t="s">
        <v>168</v>
      </c>
      <c r="L11" s="5" t="s">
        <v>194</v>
      </c>
      <c r="M11" s="5" t="s">
        <v>14</v>
      </c>
      <c r="N11" s="5" t="s">
        <v>168</v>
      </c>
      <c r="O11" s="5" t="s">
        <v>194</v>
      </c>
      <c r="P11" s="5" t="s">
        <v>14</v>
      </c>
      <c r="Q11" s="5" t="s">
        <v>223</v>
      </c>
      <c r="R11" s="5" t="s">
        <v>205</v>
      </c>
      <c r="S11" s="5" t="s">
        <v>206</v>
      </c>
      <c r="T11" s="635"/>
      <c r="U11" s="635"/>
      <c r="V11" s="635"/>
    </row>
    <row r="12" spans="1:22" ht="12.75">
      <c r="A12" s="155">
        <v>1</v>
      </c>
      <c r="B12" s="102">
        <v>2</v>
      </c>
      <c r="C12" s="8">
        <v>3</v>
      </c>
      <c r="D12" s="155">
        <v>4</v>
      </c>
      <c r="E12" s="102">
        <v>5</v>
      </c>
      <c r="F12" s="8">
        <v>6</v>
      </c>
      <c r="G12" s="155">
        <v>7</v>
      </c>
      <c r="H12" s="102">
        <v>8</v>
      </c>
      <c r="I12" s="8">
        <v>9</v>
      </c>
      <c r="J12" s="155">
        <v>10</v>
      </c>
      <c r="K12" s="102">
        <v>11</v>
      </c>
      <c r="L12" s="8">
        <v>12</v>
      </c>
      <c r="M12" s="155">
        <v>13</v>
      </c>
      <c r="N12" s="102">
        <v>14</v>
      </c>
      <c r="O12" s="8">
        <v>15</v>
      </c>
      <c r="P12" s="155">
        <v>16</v>
      </c>
      <c r="Q12" s="102">
        <v>17</v>
      </c>
      <c r="R12" s="8">
        <v>18</v>
      </c>
      <c r="S12" s="155">
        <v>19</v>
      </c>
      <c r="T12" s="102">
        <v>20</v>
      </c>
      <c r="U12" s="155">
        <v>21</v>
      </c>
      <c r="V12" s="102">
        <v>22</v>
      </c>
    </row>
    <row r="13" spans="1:23" ht="12.75">
      <c r="A13" s="5">
        <v>1</v>
      </c>
      <c r="B13" s="156" t="s">
        <v>878</v>
      </c>
      <c r="C13" s="386">
        <v>2908</v>
      </c>
      <c r="D13" s="396">
        <v>2760</v>
      </c>
      <c r="E13" s="525">
        <v>152.866627898608</v>
      </c>
      <c r="F13" s="400">
        <v>116.32</v>
      </c>
      <c r="G13" s="399">
        <f>SUM(E13:F13)</f>
        <v>269.186627898608</v>
      </c>
      <c r="H13" s="388">
        <v>21.613372101391906</v>
      </c>
      <c r="I13" s="365">
        <v>12.909422077641672</v>
      </c>
      <c r="J13" s="399">
        <f>SUM(H13:I13)</f>
        <v>34.52279417903358</v>
      </c>
      <c r="K13" s="388">
        <v>159.46230831731262</v>
      </c>
      <c r="L13" s="365">
        <v>106.3082055448751</v>
      </c>
      <c r="M13" s="399">
        <f>SUM(K13:L13)</f>
        <v>265.7705138621877</v>
      </c>
      <c r="N13" s="388">
        <v>126.589625985208</v>
      </c>
      <c r="O13" s="400">
        <v>110.8723936889406</v>
      </c>
      <c r="P13" s="399">
        <f>SUM(N13:O13)</f>
        <v>237.46201967414862</v>
      </c>
      <c r="Q13" s="388">
        <f>H13+K13-N13</f>
        <v>54.486054433496534</v>
      </c>
      <c r="R13" s="365">
        <f>I13+L13-O13</f>
        <v>8.345233933576168</v>
      </c>
      <c r="S13" s="399">
        <f>SUM(Q13:R13)</f>
        <v>62.8312883670727</v>
      </c>
      <c r="T13" s="102" t="s">
        <v>932</v>
      </c>
      <c r="U13" s="401">
        <v>2760</v>
      </c>
      <c r="V13" s="397">
        <v>2760</v>
      </c>
      <c r="W13" s="390"/>
    </row>
    <row r="14" spans="1:23" ht="12.75">
      <c r="A14" s="5">
        <v>2</v>
      </c>
      <c r="B14" s="156" t="s">
        <v>879</v>
      </c>
      <c r="C14" s="386">
        <v>1804</v>
      </c>
      <c r="D14" s="396">
        <v>1712</v>
      </c>
      <c r="E14" s="525">
        <v>94.83197961798109</v>
      </c>
      <c r="F14" s="400">
        <v>72.16</v>
      </c>
      <c r="G14" s="399">
        <f aca="true" t="shared" si="0" ref="G14:G50">SUM(E14:F14)</f>
        <v>166.9919796179811</v>
      </c>
      <c r="H14" s="388">
        <v>13.408020382018911</v>
      </c>
      <c r="I14" s="365">
        <v>8.008458537849235</v>
      </c>
      <c r="J14" s="399">
        <f aca="true" t="shared" si="1" ref="J14:J51">SUM(H14:I14)</f>
        <v>21.416478919868148</v>
      </c>
      <c r="K14" s="388">
        <v>98.9236603178927</v>
      </c>
      <c r="L14" s="365">
        <v>65.94910687859515</v>
      </c>
      <c r="M14" s="399">
        <f aca="true" t="shared" si="2" ref="M14:M51">SUM(K14:L14)</f>
        <v>164.87276719648784</v>
      </c>
      <c r="N14" s="388">
        <v>75.35</v>
      </c>
      <c r="O14" s="400">
        <v>68.78053583729329</v>
      </c>
      <c r="P14" s="399">
        <f aca="true" t="shared" si="3" ref="P14:P51">SUM(N14:O14)</f>
        <v>144.13053583729328</v>
      </c>
      <c r="Q14" s="388">
        <f aca="true" t="shared" si="4" ref="Q14:Q51">H14+K14-N14</f>
        <v>36.98168069991161</v>
      </c>
      <c r="R14" s="365">
        <f aca="true" t="shared" si="5" ref="R14:R51">I14+L14-O14</f>
        <v>5.177029579151096</v>
      </c>
      <c r="S14" s="399">
        <f aca="true" t="shared" si="6" ref="S14:S51">SUM(Q14:R14)</f>
        <v>42.1587102790627</v>
      </c>
      <c r="T14" s="102" t="s">
        <v>932</v>
      </c>
      <c r="U14" s="401">
        <v>1712</v>
      </c>
      <c r="V14" s="397">
        <v>1712</v>
      </c>
      <c r="W14" s="390"/>
    </row>
    <row r="15" spans="1:23" ht="12.75">
      <c r="A15" s="5">
        <v>3</v>
      </c>
      <c r="B15" s="156" t="s">
        <v>880</v>
      </c>
      <c r="C15" s="386">
        <v>1686</v>
      </c>
      <c r="D15" s="396">
        <v>1600</v>
      </c>
      <c r="E15" s="525">
        <v>88.62900090682712</v>
      </c>
      <c r="F15" s="400">
        <v>67.44</v>
      </c>
      <c r="G15" s="399">
        <f t="shared" si="0"/>
        <v>156.0690009068271</v>
      </c>
      <c r="H15" s="388">
        <v>12.530999093172886</v>
      </c>
      <c r="I15" s="365">
        <v>7.484623666748233</v>
      </c>
      <c r="J15" s="399">
        <f t="shared" si="1"/>
        <v>20.01562275992112</v>
      </c>
      <c r="K15" s="388">
        <v>92.45304395563586</v>
      </c>
      <c r="L15" s="365">
        <v>61.63536263709058</v>
      </c>
      <c r="M15" s="399">
        <f t="shared" si="2"/>
        <v>154.08840659272644</v>
      </c>
      <c r="N15" s="388">
        <v>86.36</v>
      </c>
      <c r="O15" s="400">
        <v>64.2815872625701</v>
      </c>
      <c r="P15" s="399">
        <f t="shared" si="3"/>
        <v>150.6415872625701</v>
      </c>
      <c r="Q15" s="388">
        <f t="shared" si="4"/>
        <v>18.624043048808744</v>
      </c>
      <c r="R15" s="365">
        <f t="shared" si="5"/>
        <v>4.8383990412687155</v>
      </c>
      <c r="S15" s="399">
        <f t="shared" si="6"/>
        <v>23.46244209007746</v>
      </c>
      <c r="T15" s="102" t="s">
        <v>932</v>
      </c>
      <c r="U15" s="401">
        <v>1600</v>
      </c>
      <c r="V15" s="397">
        <v>1600</v>
      </c>
      <c r="W15" s="390"/>
    </row>
    <row r="16" spans="1:23" ht="12.75">
      <c r="A16" s="5">
        <v>4</v>
      </c>
      <c r="B16" s="156" t="s">
        <v>881</v>
      </c>
      <c r="C16" s="386">
        <v>1170</v>
      </c>
      <c r="D16" s="396">
        <v>1110</v>
      </c>
      <c r="E16" s="525">
        <v>61.50411094957754</v>
      </c>
      <c r="F16" s="400">
        <v>46.8</v>
      </c>
      <c r="G16" s="399">
        <f t="shared" si="0"/>
        <v>108.30411094957753</v>
      </c>
      <c r="H16" s="388">
        <v>8.695889050422464</v>
      </c>
      <c r="I16" s="365">
        <v>5.193955925323507</v>
      </c>
      <c r="J16" s="399">
        <f t="shared" si="1"/>
        <v>13.88984497574597</v>
      </c>
      <c r="K16" s="388">
        <v>64.15780630373308</v>
      </c>
      <c r="L16" s="365">
        <v>42.77187086915538</v>
      </c>
      <c r="M16" s="399">
        <f t="shared" si="2"/>
        <v>106.92967717288846</v>
      </c>
      <c r="N16" s="388">
        <v>60.23</v>
      </c>
      <c r="O16" s="400">
        <v>44.60821891886537</v>
      </c>
      <c r="P16" s="399">
        <f t="shared" si="3"/>
        <v>104.83821891886537</v>
      </c>
      <c r="Q16" s="388">
        <f t="shared" si="4"/>
        <v>12.62369535415555</v>
      </c>
      <c r="R16" s="365">
        <f t="shared" si="5"/>
        <v>3.3576078756135175</v>
      </c>
      <c r="S16" s="399">
        <f t="shared" si="6"/>
        <v>15.981303229769068</v>
      </c>
      <c r="T16" s="102" t="s">
        <v>932</v>
      </c>
      <c r="U16" s="401">
        <v>1110</v>
      </c>
      <c r="V16" s="397">
        <v>1110</v>
      </c>
      <c r="W16" s="390"/>
    </row>
    <row r="17" spans="1:23" ht="12.75">
      <c r="A17" s="5">
        <v>5</v>
      </c>
      <c r="B17" s="156" t="s">
        <v>882</v>
      </c>
      <c r="C17" s="386">
        <v>2000</v>
      </c>
      <c r="D17" s="396">
        <v>1898</v>
      </c>
      <c r="E17" s="525">
        <v>105.13523239244023</v>
      </c>
      <c r="F17" s="400">
        <v>80</v>
      </c>
      <c r="G17" s="399">
        <f t="shared" si="0"/>
        <v>185.13523239244023</v>
      </c>
      <c r="H17" s="388">
        <v>14.864767607559768</v>
      </c>
      <c r="I17" s="365">
        <v>8.878557137305139</v>
      </c>
      <c r="J17" s="399">
        <f t="shared" si="1"/>
        <v>23.743324744864907</v>
      </c>
      <c r="K17" s="388">
        <v>109.67146376706508</v>
      </c>
      <c r="L17" s="365">
        <v>73.1143091780434</v>
      </c>
      <c r="M17" s="399">
        <f t="shared" si="2"/>
        <v>182.78577294510848</v>
      </c>
      <c r="N17" s="388">
        <v>102.36</v>
      </c>
      <c r="O17" s="400">
        <v>76.25336567327415</v>
      </c>
      <c r="P17" s="399">
        <f t="shared" si="3"/>
        <v>178.61336567327413</v>
      </c>
      <c r="Q17" s="388">
        <f t="shared" si="4"/>
        <v>22.176231374624848</v>
      </c>
      <c r="R17" s="365">
        <f t="shared" si="5"/>
        <v>5.73950064207439</v>
      </c>
      <c r="S17" s="399">
        <f t="shared" si="6"/>
        <v>27.915732016699238</v>
      </c>
      <c r="T17" s="102" t="s">
        <v>932</v>
      </c>
      <c r="U17" s="401">
        <v>1898</v>
      </c>
      <c r="V17" s="397">
        <v>1898</v>
      </c>
      <c r="W17" s="390"/>
    </row>
    <row r="18" spans="1:23" ht="12.75">
      <c r="A18" s="5">
        <v>6</v>
      </c>
      <c r="B18" s="156" t="s">
        <v>883</v>
      </c>
      <c r="C18" s="386">
        <v>1243</v>
      </c>
      <c r="D18" s="396">
        <v>1180</v>
      </c>
      <c r="E18" s="525">
        <v>65.3415469319016</v>
      </c>
      <c r="F18" s="400">
        <v>49.72</v>
      </c>
      <c r="G18" s="399">
        <f t="shared" si="0"/>
        <v>115.0615469319016</v>
      </c>
      <c r="H18" s="388">
        <v>9.238453068098396</v>
      </c>
      <c r="I18" s="365">
        <v>5.518023260835144</v>
      </c>
      <c r="J18" s="399">
        <f t="shared" si="1"/>
        <v>14.756476328933541</v>
      </c>
      <c r="K18" s="388">
        <v>68.16081473123094</v>
      </c>
      <c r="L18" s="365">
        <v>45.440543154153964</v>
      </c>
      <c r="M18" s="399">
        <f t="shared" si="2"/>
        <v>113.60135788538491</v>
      </c>
      <c r="N18" s="388">
        <v>60.95</v>
      </c>
      <c r="O18" s="400">
        <v>47.391466765939875</v>
      </c>
      <c r="P18" s="399">
        <f t="shared" si="3"/>
        <v>108.34146676593988</v>
      </c>
      <c r="Q18" s="388">
        <f t="shared" si="4"/>
        <v>16.449267799329334</v>
      </c>
      <c r="R18" s="365">
        <f t="shared" si="5"/>
        <v>3.567099649049233</v>
      </c>
      <c r="S18" s="399">
        <f t="shared" si="6"/>
        <v>20.016367448378567</v>
      </c>
      <c r="T18" s="102" t="s">
        <v>932</v>
      </c>
      <c r="U18" s="401">
        <v>1180</v>
      </c>
      <c r="V18" s="397">
        <v>1180</v>
      </c>
      <c r="W18" s="390"/>
    </row>
    <row r="19" spans="1:23" ht="12.75">
      <c r="A19" s="5">
        <v>7</v>
      </c>
      <c r="B19" s="156" t="s">
        <v>884</v>
      </c>
      <c r="C19" s="386">
        <v>3141</v>
      </c>
      <c r="D19" s="396">
        <v>2981</v>
      </c>
      <c r="E19" s="525">
        <v>165.1148824723274</v>
      </c>
      <c r="F19" s="400">
        <v>125.64</v>
      </c>
      <c r="G19" s="399">
        <f t="shared" si="0"/>
        <v>290.7548824723274</v>
      </c>
      <c r="H19" s="388">
        <v>23.345117527672617</v>
      </c>
      <c r="I19" s="365">
        <v>13.94377398413772</v>
      </c>
      <c r="J19" s="399">
        <f t="shared" si="1"/>
        <v>37.288891511810334</v>
      </c>
      <c r="K19" s="388">
        <v>172.23903384617572</v>
      </c>
      <c r="L19" s="365">
        <v>114.82602256411714</v>
      </c>
      <c r="M19" s="399">
        <f t="shared" si="2"/>
        <v>287.06505641029287</v>
      </c>
      <c r="N19" s="388">
        <v>160.25</v>
      </c>
      <c r="O19" s="400">
        <v>119.75591078987703</v>
      </c>
      <c r="P19" s="399">
        <f t="shared" si="3"/>
        <v>280.005910789877</v>
      </c>
      <c r="Q19" s="388">
        <f t="shared" si="4"/>
        <v>35.33415137384833</v>
      </c>
      <c r="R19" s="365">
        <f t="shared" si="5"/>
        <v>9.013885758377839</v>
      </c>
      <c r="S19" s="399">
        <f t="shared" si="6"/>
        <v>44.34803713222617</v>
      </c>
      <c r="T19" s="102" t="s">
        <v>932</v>
      </c>
      <c r="U19" s="401">
        <v>2981</v>
      </c>
      <c r="V19" s="397">
        <v>2981</v>
      </c>
      <c r="W19" s="390"/>
    </row>
    <row r="20" spans="1:23" ht="12.75">
      <c r="A20" s="5">
        <v>8</v>
      </c>
      <c r="B20" s="156" t="s">
        <v>885</v>
      </c>
      <c r="C20" s="386">
        <v>731</v>
      </c>
      <c r="D20" s="396">
        <v>694</v>
      </c>
      <c r="E20" s="525">
        <v>38.4269274394369</v>
      </c>
      <c r="F20" s="400">
        <v>29.24</v>
      </c>
      <c r="G20" s="399">
        <f t="shared" si="0"/>
        <v>67.6669274394369</v>
      </c>
      <c r="H20" s="388">
        <v>5.433072560563096</v>
      </c>
      <c r="I20" s="365">
        <v>3.2451126336850282</v>
      </c>
      <c r="J20" s="399">
        <f t="shared" si="1"/>
        <v>8.678185194248124</v>
      </c>
      <c r="K20" s="388">
        <v>40.08492000686229</v>
      </c>
      <c r="L20" s="365">
        <v>26.723280004574857</v>
      </c>
      <c r="M20" s="399">
        <f t="shared" si="2"/>
        <v>66.80820001143715</v>
      </c>
      <c r="N20" s="388">
        <v>35.65</v>
      </c>
      <c r="O20" s="400">
        <v>27.870605153581696</v>
      </c>
      <c r="P20" s="399">
        <f t="shared" si="3"/>
        <v>63.5206051535817</v>
      </c>
      <c r="Q20" s="388">
        <f t="shared" si="4"/>
        <v>9.86799256742539</v>
      </c>
      <c r="R20" s="365">
        <f t="shared" si="5"/>
        <v>2.0977874846781894</v>
      </c>
      <c r="S20" s="399">
        <f t="shared" si="6"/>
        <v>11.965780052103579</v>
      </c>
      <c r="T20" s="102" t="s">
        <v>932</v>
      </c>
      <c r="U20" s="401">
        <v>694</v>
      </c>
      <c r="V20" s="397">
        <v>694</v>
      </c>
      <c r="W20" s="390"/>
    </row>
    <row r="21" spans="1:23" ht="12.75">
      <c r="A21" s="5">
        <v>9</v>
      </c>
      <c r="B21" s="156" t="s">
        <v>886</v>
      </c>
      <c r="C21" s="386">
        <v>682</v>
      </c>
      <c r="D21" s="396">
        <v>647</v>
      </c>
      <c r="E21" s="525">
        <v>35.85111424582212</v>
      </c>
      <c r="F21" s="400">
        <v>27.28</v>
      </c>
      <c r="G21" s="399">
        <f t="shared" si="0"/>
        <v>63.13111424582212</v>
      </c>
      <c r="H21" s="388">
        <v>5.068885754177882</v>
      </c>
      <c r="I21" s="365">
        <v>3.027587983821052</v>
      </c>
      <c r="J21" s="399">
        <f t="shared" si="1"/>
        <v>8.096473737998934</v>
      </c>
      <c r="K21" s="388">
        <v>37.397969144569196</v>
      </c>
      <c r="L21" s="365">
        <v>24.931979429712797</v>
      </c>
      <c r="M21" s="399">
        <f t="shared" si="2"/>
        <v>62.32994857428199</v>
      </c>
      <c r="N21" s="388">
        <v>32.52</v>
      </c>
      <c r="O21" s="400">
        <v>26.00239769458648</v>
      </c>
      <c r="P21" s="399">
        <f t="shared" si="3"/>
        <v>58.52239769458649</v>
      </c>
      <c r="Q21" s="388">
        <f t="shared" si="4"/>
        <v>9.946854898747077</v>
      </c>
      <c r="R21" s="365">
        <f t="shared" si="5"/>
        <v>1.9571697189473696</v>
      </c>
      <c r="S21" s="399">
        <f t="shared" si="6"/>
        <v>11.904024617694446</v>
      </c>
      <c r="T21" s="102" t="s">
        <v>932</v>
      </c>
      <c r="U21" s="401">
        <v>647</v>
      </c>
      <c r="V21" s="397">
        <v>647</v>
      </c>
      <c r="W21" s="390"/>
    </row>
    <row r="22" spans="1:23" ht="12.75">
      <c r="A22" s="5">
        <v>10</v>
      </c>
      <c r="B22" s="156" t="s">
        <v>887</v>
      </c>
      <c r="C22" s="386">
        <v>1335</v>
      </c>
      <c r="D22" s="396">
        <v>1267</v>
      </c>
      <c r="E22" s="525">
        <v>70.17776762195385</v>
      </c>
      <c r="F22" s="400">
        <v>53.4</v>
      </c>
      <c r="G22" s="399">
        <f t="shared" si="0"/>
        <v>123.57776762195385</v>
      </c>
      <c r="H22" s="388">
        <v>9.922232378046147</v>
      </c>
      <c r="I22" s="365">
        <v>5.926436889151181</v>
      </c>
      <c r="J22" s="399">
        <f t="shared" si="1"/>
        <v>15.848669267197327</v>
      </c>
      <c r="K22" s="388">
        <v>73.20570206451593</v>
      </c>
      <c r="L22" s="365">
        <v>48.80380137634397</v>
      </c>
      <c r="M22" s="399">
        <f t="shared" si="2"/>
        <v>122.0095034408599</v>
      </c>
      <c r="N22" s="388">
        <v>70.95</v>
      </c>
      <c r="O22" s="400">
        <v>50.899121586910496</v>
      </c>
      <c r="P22" s="399">
        <f t="shared" si="3"/>
        <v>121.8491215869105</v>
      </c>
      <c r="Q22" s="388">
        <f t="shared" si="4"/>
        <v>12.177934442562076</v>
      </c>
      <c r="R22" s="365">
        <f t="shared" si="5"/>
        <v>3.8311166785846567</v>
      </c>
      <c r="S22" s="399">
        <f t="shared" si="6"/>
        <v>16.009051121146733</v>
      </c>
      <c r="T22" s="102" t="s">
        <v>932</v>
      </c>
      <c r="U22" s="401">
        <v>1267</v>
      </c>
      <c r="V22" s="397">
        <v>1267</v>
      </c>
      <c r="W22" s="390"/>
    </row>
    <row r="23" spans="1:23" ht="12.75">
      <c r="A23" s="5">
        <v>11</v>
      </c>
      <c r="B23" s="156" t="s">
        <v>888</v>
      </c>
      <c r="C23" s="386">
        <v>2002</v>
      </c>
      <c r="D23" s="396">
        <v>1900</v>
      </c>
      <c r="E23" s="525">
        <v>105.24036762483267</v>
      </c>
      <c r="F23" s="400">
        <v>80.08</v>
      </c>
      <c r="G23" s="399">
        <f t="shared" si="0"/>
        <v>185.32036762483267</v>
      </c>
      <c r="H23" s="388">
        <v>14.87963237516733</v>
      </c>
      <c r="I23" s="365">
        <v>8.887435694442445</v>
      </c>
      <c r="J23" s="399">
        <f t="shared" si="1"/>
        <v>23.767068069609774</v>
      </c>
      <c r="K23" s="388">
        <v>109.78113523083215</v>
      </c>
      <c r="L23" s="365">
        <v>73.18742348722144</v>
      </c>
      <c r="M23" s="399">
        <f t="shared" si="2"/>
        <v>182.9685587180536</v>
      </c>
      <c r="N23" s="388">
        <v>102.32</v>
      </c>
      <c r="O23" s="400">
        <v>76.32961903894741</v>
      </c>
      <c r="P23" s="399">
        <f t="shared" si="3"/>
        <v>178.6496190389474</v>
      </c>
      <c r="Q23" s="388">
        <f t="shared" si="4"/>
        <v>22.34076760599949</v>
      </c>
      <c r="R23" s="365">
        <f t="shared" si="5"/>
        <v>5.745240142716469</v>
      </c>
      <c r="S23" s="399">
        <f t="shared" si="6"/>
        <v>28.086007748715957</v>
      </c>
      <c r="T23" s="102" t="s">
        <v>932</v>
      </c>
      <c r="U23" s="401">
        <v>1900</v>
      </c>
      <c r="V23" s="397">
        <v>1900</v>
      </c>
      <c r="W23" s="390"/>
    </row>
    <row r="24" spans="1:23" ht="12.75">
      <c r="A24" s="5">
        <v>12</v>
      </c>
      <c r="B24" s="156" t="s">
        <v>889</v>
      </c>
      <c r="C24" s="386">
        <v>2650</v>
      </c>
      <c r="D24" s="396">
        <v>2515</v>
      </c>
      <c r="E24" s="525">
        <v>139.3041829199833</v>
      </c>
      <c r="F24" s="400">
        <v>106</v>
      </c>
      <c r="G24" s="399">
        <f t="shared" si="0"/>
        <v>245.3041829199833</v>
      </c>
      <c r="H24" s="388">
        <v>19.695817080016695</v>
      </c>
      <c r="I24" s="365">
        <v>11.764088206929308</v>
      </c>
      <c r="J24" s="399">
        <f t="shared" si="1"/>
        <v>31.459905286946004</v>
      </c>
      <c r="K24" s="388">
        <v>145.3146894913612</v>
      </c>
      <c r="L24" s="365">
        <v>96.8764596609075</v>
      </c>
      <c r="M24" s="399">
        <f t="shared" si="2"/>
        <v>242.1911491522687</v>
      </c>
      <c r="N24" s="388">
        <v>140.36</v>
      </c>
      <c r="O24" s="400">
        <v>101.03570951708824</v>
      </c>
      <c r="P24" s="399">
        <f t="shared" si="3"/>
        <v>241.39570951708825</v>
      </c>
      <c r="Q24" s="388">
        <f t="shared" si="4"/>
        <v>24.65050657137789</v>
      </c>
      <c r="R24" s="365">
        <f t="shared" si="5"/>
        <v>7.604838350748565</v>
      </c>
      <c r="S24" s="399">
        <f t="shared" si="6"/>
        <v>32.255344922126454</v>
      </c>
      <c r="T24" s="102" t="s">
        <v>932</v>
      </c>
      <c r="U24" s="401">
        <v>2515</v>
      </c>
      <c r="V24" s="397">
        <v>2515</v>
      </c>
      <c r="W24" s="390"/>
    </row>
    <row r="25" spans="1:23" ht="12.75">
      <c r="A25" s="5">
        <v>13</v>
      </c>
      <c r="B25" s="156" t="s">
        <v>890</v>
      </c>
      <c r="C25" s="386">
        <v>1981</v>
      </c>
      <c r="D25" s="396">
        <v>1880</v>
      </c>
      <c r="E25" s="525">
        <v>104.13644768471205</v>
      </c>
      <c r="F25" s="400">
        <v>79.24</v>
      </c>
      <c r="G25" s="399">
        <f t="shared" si="0"/>
        <v>183.37644768471205</v>
      </c>
      <c r="H25" s="388">
        <v>14.723552315287952</v>
      </c>
      <c r="I25" s="365">
        <v>8.794210844500741</v>
      </c>
      <c r="J25" s="399">
        <f t="shared" si="1"/>
        <v>23.517763159788693</v>
      </c>
      <c r="K25" s="388">
        <v>108.62958486127796</v>
      </c>
      <c r="L25" s="365">
        <v>72.41972324085198</v>
      </c>
      <c r="M25" s="399">
        <f t="shared" si="2"/>
        <v>181.04930810212994</v>
      </c>
      <c r="N25" s="388">
        <v>98.65</v>
      </c>
      <c r="O25" s="400">
        <v>75.52895869937804</v>
      </c>
      <c r="P25" s="399">
        <f t="shared" si="3"/>
        <v>174.17895869937803</v>
      </c>
      <c r="Q25" s="388">
        <f t="shared" si="4"/>
        <v>24.703137176565903</v>
      </c>
      <c r="R25" s="365">
        <f t="shared" si="5"/>
        <v>5.684975385974681</v>
      </c>
      <c r="S25" s="399">
        <f t="shared" si="6"/>
        <v>30.388112562540584</v>
      </c>
      <c r="T25" s="102" t="s">
        <v>932</v>
      </c>
      <c r="U25" s="401">
        <v>1880</v>
      </c>
      <c r="V25" s="397">
        <v>1880</v>
      </c>
      <c r="W25" s="390"/>
    </row>
    <row r="26" spans="1:23" ht="12.75">
      <c r="A26" s="5">
        <v>14</v>
      </c>
      <c r="B26" s="156" t="s">
        <v>891</v>
      </c>
      <c r="C26" s="386">
        <v>1640</v>
      </c>
      <c r="D26" s="396">
        <v>1556</v>
      </c>
      <c r="E26" s="525">
        <v>86.210890561801</v>
      </c>
      <c r="F26" s="400">
        <v>65.6</v>
      </c>
      <c r="G26" s="399">
        <f t="shared" si="0"/>
        <v>151.810890561801</v>
      </c>
      <c r="H26" s="388">
        <v>12.189109438199011</v>
      </c>
      <c r="I26" s="365">
        <v>7.280416852590214</v>
      </c>
      <c r="J26" s="399">
        <f t="shared" si="1"/>
        <v>19.469526290789226</v>
      </c>
      <c r="K26" s="388">
        <v>89.93060028899338</v>
      </c>
      <c r="L26" s="365">
        <v>59.95373352599558</v>
      </c>
      <c r="M26" s="399">
        <f t="shared" si="2"/>
        <v>149.88433381498896</v>
      </c>
      <c r="N26" s="388">
        <v>70.96</v>
      </c>
      <c r="O26" s="400">
        <v>62.52775985208479</v>
      </c>
      <c r="P26" s="399">
        <f t="shared" si="3"/>
        <v>133.4877598520848</v>
      </c>
      <c r="Q26" s="388">
        <f t="shared" si="4"/>
        <v>31.159709727192393</v>
      </c>
      <c r="R26" s="365">
        <f t="shared" si="5"/>
        <v>4.7063905265010035</v>
      </c>
      <c r="S26" s="399">
        <f t="shared" si="6"/>
        <v>35.866100253693396</v>
      </c>
      <c r="T26" s="102" t="s">
        <v>932</v>
      </c>
      <c r="U26" s="401">
        <v>1556</v>
      </c>
      <c r="V26" s="397">
        <v>1556</v>
      </c>
      <c r="W26" s="390"/>
    </row>
    <row r="27" spans="1:23" ht="12.75">
      <c r="A27" s="5">
        <v>15</v>
      </c>
      <c r="B27" s="156" t="s">
        <v>892</v>
      </c>
      <c r="C27" s="386">
        <v>2811</v>
      </c>
      <c r="D27" s="396">
        <v>2772</v>
      </c>
      <c r="E27" s="525">
        <v>147.76756912757475</v>
      </c>
      <c r="F27" s="400">
        <v>112.44</v>
      </c>
      <c r="G27" s="399">
        <f t="shared" si="0"/>
        <v>260.20756912757474</v>
      </c>
      <c r="H27" s="388">
        <v>20.89243087242526</v>
      </c>
      <c r="I27" s="365">
        <v>12.478812056482372</v>
      </c>
      <c r="J27" s="399">
        <f t="shared" si="1"/>
        <v>33.371242928907634</v>
      </c>
      <c r="K27" s="388">
        <v>154.14324232460996</v>
      </c>
      <c r="L27" s="365">
        <v>102.76216154973999</v>
      </c>
      <c r="M27" s="399">
        <f t="shared" si="2"/>
        <v>256.90540387434993</v>
      </c>
      <c r="N27" s="388">
        <v>130.25</v>
      </c>
      <c r="O27" s="400">
        <v>107.1741054537868</v>
      </c>
      <c r="P27" s="399">
        <f t="shared" si="3"/>
        <v>237.4241054537868</v>
      </c>
      <c r="Q27" s="388">
        <f t="shared" si="4"/>
        <v>44.78567319703521</v>
      </c>
      <c r="R27" s="365">
        <f t="shared" si="5"/>
        <v>8.06686815243556</v>
      </c>
      <c r="S27" s="399">
        <f t="shared" si="6"/>
        <v>52.85254134947077</v>
      </c>
      <c r="T27" s="102" t="s">
        <v>932</v>
      </c>
      <c r="U27" s="401">
        <v>2772</v>
      </c>
      <c r="V27" s="397">
        <v>2772</v>
      </c>
      <c r="W27" s="390"/>
    </row>
    <row r="28" spans="1:23" ht="12.75">
      <c r="A28" s="5">
        <v>16</v>
      </c>
      <c r="B28" s="156" t="s">
        <v>893</v>
      </c>
      <c r="C28" s="386">
        <v>2130</v>
      </c>
      <c r="D28" s="396">
        <v>2021</v>
      </c>
      <c r="E28" s="525">
        <v>111.96902249794884</v>
      </c>
      <c r="F28" s="400">
        <v>85.2</v>
      </c>
      <c r="G28" s="399">
        <f t="shared" si="0"/>
        <v>197.16902249794884</v>
      </c>
      <c r="H28" s="388">
        <v>15.830977502051153</v>
      </c>
      <c r="I28" s="365">
        <v>9.455663351229973</v>
      </c>
      <c r="J28" s="399">
        <f t="shared" si="1"/>
        <v>25.286640853281128</v>
      </c>
      <c r="K28" s="388">
        <v>116.80010891192431</v>
      </c>
      <c r="L28" s="365">
        <v>77.86673927461621</v>
      </c>
      <c r="M28" s="399">
        <f t="shared" si="2"/>
        <v>194.6668481865405</v>
      </c>
      <c r="N28" s="388">
        <v>111.95</v>
      </c>
      <c r="O28" s="400">
        <v>81.20983444203695</v>
      </c>
      <c r="P28" s="399">
        <f t="shared" si="3"/>
        <v>193.15983444203695</v>
      </c>
      <c r="Q28" s="388">
        <f t="shared" si="4"/>
        <v>20.68108641397545</v>
      </c>
      <c r="R28" s="365">
        <f t="shared" si="5"/>
        <v>6.1125681838092305</v>
      </c>
      <c r="S28" s="399">
        <f t="shared" si="6"/>
        <v>26.79365459778468</v>
      </c>
      <c r="T28" s="102" t="s">
        <v>932</v>
      </c>
      <c r="U28" s="401">
        <v>2021</v>
      </c>
      <c r="V28" s="397">
        <v>2021</v>
      </c>
      <c r="W28" s="390"/>
    </row>
    <row r="29" spans="1:23" ht="12.75">
      <c r="A29" s="5">
        <v>17</v>
      </c>
      <c r="B29" s="156" t="s">
        <v>894</v>
      </c>
      <c r="C29" s="386">
        <v>477</v>
      </c>
      <c r="D29" s="396">
        <v>453</v>
      </c>
      <c r="E29" s="525">
        <v>25.074752925596997</v>
      </c>
      <c r="F29" s="400">
        <v>19.08</v>
      </c>
      <c r="G29" s="399">
        <f t="shared" si="0"/>
        <v>44.154752925596995</v>
      </c>
      <c r="H29" s="388">
        <v>3.545247074403005</v>
      </c>
      <c r="I29" s="365">
        <v>2.1175358772472754</v>
      </c>
      <c r="J29" s="399">
        <f t="shared" si="1"/>
        <v>5.66278295165028</v>
      </c>
      <c r="K29" s="388">
        <v>26.156644108445022</v>
      </c>
      <c r="L29" s="365">
        <v>17.43776273896335</v>
      </c>
      <c r="M29" s="399">
        <f t="shared" si="2"/>
        <v>43.59440684740837</v>
      </c>
      <c r="N29" s="388">
        <v>21.62</v>
      </c>
      <c r="O29" s="400">
        <v>18.186427713075883</v>
      </c>
      <c r="P29" s="399">
        <f t="shared" si="3"/>
        <v>39.806427713075884</v>
      </c>
      <c r="Q29" s="388">
        <f t="shared" si="4"/>
        <v>8.081891182848025</v>
      </c>
      <c r="R29" s="365">
        <f t="shared" si="5"/>
        <v>1.3688709031347415</v>
      </c>
      <c r="S29" s="399">
        <f t="shared" si="6"/>
        <v>9.450762085982767</v>
      </c>
      <c r="T29" s="102" t="s">
        <v>932</v>
      </c>
      <c r="U29" s="401">
        <v>453</v>
      </c>
      <c r="V29" s="397">
        <v>453</v>
      </c>
      <c r="W29" s="390"/>
    </row>
    <row r="30" spans="1:23" ht="12.75">
      <c r="A30" s="5">
        <v>18</v>
      </c>
      <c r="B30" s="156" t="s">
        <v>895</v>
      </c>
      <c r="C30" s="386">
        <v>1882</v>
      </c>
      <c r="D30" s="396">
        <v>1784</v>
      </c>
      <c r="E30" s="525">
        <v>98.93225368128626</v>
      </c>
      <c r="F30" s="400">
        <v>75.28</v>
      </c>
      <c r="G30" s="399">
        <f t="shared" si="0"/>
        <v>174.21225368128626</v>
      </c>
      <c r="H30" s="388">
        <v>13.987746318713743</v>
      </c>
      <c r="I30" s="365">
        <v>8.354722266204137</v>
      </c>
      <c r="J30" s="399">
        <f t="shared" si="1"/>
        <v>22.34246858491788</v>
      </c>
      <c r="K30" s="388">
        <v>103.20084740480824</v>
      </c>
      <c r="L30" s="365">
        <v>68.80056493653883</v>
      </c>
      <c r="M30" s="399">
        <f t="shared" si="2"/>
        <v>172.00141234134708</v>
      </c>
      <c r="N30" s="388">
        <v>90</v>
      </c>
      <c r="O30" s="400">
        <v>71.75441709855096</v>
      </c>
      <c r="P30" s="399">
        <f t="shared" si="3"/>
        <v>161.75441709855096</v>
      </c>
      <c r="Q30" s="388">
        <f t="shared" si="4"/>
        <v>27.18859372352199</v>
      </c>
      <c r="R30" s="365">
        <f t="shared" si="5"/>
        <v>5.400870104192009</v>
      </c>
      <c r="S30" s="399">
        <f t="shared" si="6"/>
        <v>32.589463827714</v>
      </c>
      <c r="T30" s="102" t="s">
        <v>932</v>
      </c>
      <c r="U30" s="401">
        <v>1784</v>
      </c>
      <c r="V30" s="397">
        <v>1784</v>
      </c>
      <c r="W30" s="390"/>
    </row>
    <row r="31" spans="1:23" ht="15" customHeight="1">
      <c r="A31" s="5">
        <v>19</v>
      </c>
      <c r="B31" s="156" t="s">
        <v>896</v>
      </c>
      <c r="C31" s="386">
        <v>3439</v>
      </c>
      <c r="D31" s="396">
        <v>3264</v>
      </c>
      <c r="E31" s="525">
        <v>180.78003209880097</v>
      </c>
      <c r="F31" s="400">
        <v>137.56</v>
      </c>
      <c r="G31" s="399">
        <f t="shared" si="0"/>
        <v>318.340032098801</v>
      </c>
      <c r="H31" s="388">
        <v>25.559967901199023</v>
      </c>
      <c r="I31" s="365">
        <v>15.266678997596188</v>
      </c>
      <c r="J31" s="399">
        <f t="shared" si="1"/>
        <v>40.82664689879521</v>
      </c>
      <c r="K31" s="388">
        <v>188.5800819474684</v>
      </c>
      <c r="L31" s="365">
        <v>125.72005463164562</v>
      </c>
      <c r="M31" s="399">
        <f t="shared" si="2"/>
        <v>314.300136579114</v>
      </c>
      <c r="N31" s="388">
        <v>110.23</v>
      </c>
      <c r="O31" s="400">
        <v>131.1176622751949</v>
      </c>
      <c r="P31" s="399">
        <f t="shared" si="3"/>
        <v>241.34766227519492</v>
      </c>
      <c r="Q31" s="388">
        <f t="shared" si="4"/>
        <v>103.91004984866741</v>
      </c>
      <c r="R31" s="365">
        <f t="shared" si="5"/>
        <v>9.869071354046923</v>
      </c>
      <c r="S31" s="399">
        <f t="shared" si="6"/>
        <v>113.77912120271434</v>
      </c>
      <c r="T31" s="102" t="s">
        <v>932</v>
      </c>
      <c r="U31" s="401">
        <v>3264</v>
      </c>
      <c r="V31" s="397">
        <v>3264</v>
      </c>
      <c r="W31" s="390"/>
    </row>
    <row r="32" spans="1:23" ht="15" customHeight="1">
      <c r="A32" s="5">
        <v>20</v>
      </c>
      <c r="B32" s="156" t="s">
        <v>897</v>
      </c>
      <c r="C32" s="386">
        <v>2295</v>
      </c>
      <c r="D32" s="396">
        <v>2178</v>
      </c>
      <c r="E32" s="525">
        <v>120.64267917032515</v>
      </c>
      <c r="F32" s="400">
        <v>91.8</v>
      </c>
      <c r="G32" s="399">
        <f t="shared" si="0"/>
        <v>212.44267917032516</v>
      </c>
      <c r="H32" s="388">
        <v>17.057320829674833</v>
      </c>
      <c r="I32" s="365">
        <v>10.188144315057647</v>
      </c>
      <c r="J32" s="399">
        <f t="shared" si="1"/>
        <v>27.245465144732478</v>
      </c>
      <c r="K32" s="388">
        <v>125.84800467270719</v>
      </c>
      <c r="L32" s="365">
        <v>83.89866978180478</v>
      </c>
      <c r="M32" s="399">
        <f t="shared" si="2"/>
        <v>209.74667445451198</v>
      </c>
      <c r="N32" s="388">
        <v>98.65</v>
      </c>
      <c r="O32" s="400">
        <v>87.50073711008206</v>
      </c>
      <c r="P32" s="399">
        <f t="shared" si="3"/>
        <v>186.15073711008205</v>
      </c>
      <c r="Q32" s="388">
        <f t="shared" si="4"/>
        <v>44.25532550238202</v>
      </c>
      <c r="R32" s="365">
        <f t="shared" si="5"/>
        <v>6.58607698678037</v>
      </c>
      <c r="S32" s="399">
        <f t="shared" si="6"/>
        <v>50.84140248916239</v>
      </c>
      <c r="T32" s="102" t="s">
        <v>932</v>
      </c>
      <c r="U32" s="401">
        <v>2178</v>
      </c>
      <c r="V32" s="397">
        <v>2178</v>
      </c>
      <c r="W32" s="390"/>
    </row>
    <row r="33" spans="1:23" ht="12.75">
      <c r="A33" s="5">
        <v>21</v>
      </c>
      <c r="B33" s="156" t="s">
        <v>898</v>
      </c>
      <c r="C33" s="386">
        <v>2404</v>
      </c>
      <c r="D33" s="396">
        <v>2281</v>
      </c>
      <c r="E33" s="525">
        <v>126.37254933571316</v>
      </c>
      <c r="F33" s="400">
        <v>96.16</v>
      </c>
      <c r="G33" s="399">
        <f t="shared" si="0"/>
        <v>222.53254933571316</v>
      </c>
      <c r="H33" s="388">
        <v>17.867450664286842</v>
      </c>
      <c r="I33" s="365">
        <v>10.672025679040777</v>
      </c>
      <c r="J33" s="399">
        <f t="shared" si="1"/>
        <v>28.53947634332762</v>
      </c>
      <c r="K33" s="388">
        <v>131.82509944801222</v>
      </c>
      <c r="L33" s="365">
        <v>87.88339963200816</v>
      </c>
      <c r="M33" s="399">
        <f t="shared" si="2"/>
        <v>219.70849908002037</v>
      </c>
      <c r="N33" s="388">
        <v>112.36</v>
      </c>
      <c r="O33" s="400">
        <v>91.65654553927551</v>
      </c>
      <c r="P33" s="399">
        <f t="shared" si="3"/>
        <v>204.0165455392755</v>
      </c>
      <c r="Q33" s="388">
        <f t="shared" si="4"/>
        <v>37.332550112299074</v>
      </c>
      <c r="R33" s="365">
        <f t="shared" si="5"/>
        <v>6.898879771773423</v>
      </c>
      <c r="S33" s="399">
        <f t="shared" si="6"/>
        <v>44.2314298840725</v>
      </c>
      <c r="T33" s="102" t="s">
        <v>932</v>
      </c>
      <c r="U33" s="401">
        <v>2281</v>
      </c>
      <c r="V33" s="397">
        <v>2281</v>
      </c>
      <c r="W33" s="390"/>
    </row>
    <row r="34" spans="1:23" ht="12.75">
      <c r="A34" s="5">
        <v>22</v>
      </c>
      <c r="B34" s="156" t="s">
        <v>899</v>
      </c>
      <c r="C34" s="386">
        <v>3195</v>
      </c>
      <c r="D34" s="396">
        <v>3032</v>
      </c>
      <c r="E34" s="525">
        <v>167.95353374692326</v>
      </c>
      <c r="F34" s="400">
        <v>127.8</v>
      </c>
      <c r="G34" s="399">
        <f t="shared" si="0"/>
        <v>295.75353374692327</v>
      </c>
      <c r="H34" s="388">
        <v>23.746466253076733</v>
      </c>
      <c r="I34" s="365">
        <v>14.18349502684496</v>
      </c>
      <c r="J34" s="399">
        <f t="shared" si="1"/>
        <v>37.92996127992169</v>
      </c>
      <c r="K34" s="388">
        <v>175.20016336788646</v>
      </c>
      <c r="L34" s="365">
        <v>116.80010891192433</v>
      </c>
      <c r="M34" s="399">
        <f t="shared" si="2"/>
        <v>292.0002722798108</v>
      </c>
      <c r="N34" s="388">
        <v>158.95</v>
      </c>
      <c r="O34" s="400">
        <v>121.81475166305543</v>
      </c>
      <c r="P34" s="399">
        <f t="shared" si="3"/>
        <v>280.76475166305545</v>
      </c>
      <c r="Q34" s="388">
        <f t="shared" si="4"/>
        <v>39.996629620963205</v>
      </c>
      <c r="R34" s="365">
        <f t="shared" si="5"/>
        <v>9.168852275713846</v>
      </c>
      <c r="S34" s="399">
        <f t="shared" si="6"/>
        <v>49.16548189667705</v>
      </c>
      <c r="T34" s="102" t="s">
        <v>932</v>
      </c>
      <c r="U34" s="401">
        <v>3032</v>
      </c>
      <c r="V34" s="397">
        <v>3032</v>
      </c>
      <c r="W34" s="390"/>
    </row>
    <row r="35" spans="1:23" ht="12.75">
      <c r="A35" s="5">
        <v>23</v>
      </c>
      <c r="B35" s="156" t="s">
        <v>900</v>
      </c>
      <c r="C35" s="386">
        <v>2695</v>
      </c>
      <c r="D35" s="396">
        <v>2558</v>
      </c>
      <c r="E35" s="525">
        <v>141.6697256488132</v>
      </c>
      <c r="F35" s="400">
        <v>107.8</v>
      </c>
      <c r="G35" s="399">
        <f t="shared" si="0"/>
        <v>249.4697256488132</v>
      </c>
      <c r="H35" s="388">
        <v>20.03027435118679</v>
      </c>
      <c r="I35" s="365">
        <v>11.963855742518676</v>
      </c>
      <c r="J35" s="399">
        <f t="shared" si="1"/>
        <v>31.994130093705465</v>
      </c>
      <c r="K35" s="388">
        <v>147.78229742612018</v>
      </c>
      <c r="L35" s="365">
        <v>98.52153161741347</v>
      </c>
      <c r="M35" s="399">
        <f t="shared" si="2"/>
        <v>246.30382904353365</v>
      </c>
      <c r="N35" s="388">
        <v>141.23</v>
      </c>
      <c r="O35" s="400">
        <v>102.7514102447369</v>
      </c>
      <c r="P35" s="399">
        <f t="shared" si="3"/>
        <v>243.98141024473688</v>
      </c>
      <c r="Q35" s="388">
        <f t="shared" si="4"/>
        <v>26.58257177730698</v>
      </c>
      <c r="R35" s="365">
        <f t="shared" si="5"/>
        <v>7.733977115195245</v>
      </c>
      <c r="S35" s="399">
        <f t="shared" si="6"/>
        <v>34.316548892502226</v>
      </c>
      <c r="T35" s="102" t="s">
        <v>932</v>
      </c>
      <c r="U35" s="401">
        <v>2558</v>
      </c>
      <c r="V35" s="397">
        <v>2558</v>
      </c>
      <c r="W35" s="390"/>
    </row>
    <row r="36" spans="1:23" ht="12.75">
      <c r="A36" s="5">
        <v>24</v>
      </c>
      <c r="B36" s="156" t="s">
        <v>901</v>
      </c>
      <c r="C36" s="386">
        <v>2278</v>
      </c>
      <c r="D36" s="396">
        <v>2162</v>
      </c>
      <c r="E36" s="525">
        <v>119.74902969498943</v>
      </c>
      <c r="F36" s="400">
        <v>91.12</v>
      </c>
      <c r="G36" s="399">
        <f t="shared" si="0"/>
        <v>210.86902969498942</v>
      </c>
      <c r="H36" s="388">
        <v>16.930970305010575</v>
      </c>
      <c r="I36" s="365">
        <v>10.112676579390554</v>
      </c>
      <c r="J36" s="399">
        <f t="shared" si="1"/>
        <v>27.043646884401127</v>
      </c>
      <c r="K36" s="388">
        <v>124.91579723068713</v>
      </c>
      <c r="L36" s="365">
        <v>83.27719815379143</v>
      </c>
      <c r="M36" s="399">
        <f t="shared" si="2"/>
        <v>208.19299538447856</v>
      </c>
      <c r="N36" s="388">
        <v>105.23</v>
      </c>
      <c r="O36" s="400">
        <v>86.85258350185924</v>
      </c>
      <c r="P36" s="399">
        <f t="shared" si="3"/>
        <v>192.08258350185923</v>
      </c>
      <c r="Q36" s="388">
        <f t="shared" si="4"/>
        <v>36.61676753569772</v>
      </c>
      <c r="R36" s="365">
        <f t="shared" si="5"/>
        <v>6.53729123132274</v>
      </c>
      <c r="S36" s="399">
        <f t="shared" si="6"/>
        <v>43.15405876702046</v>
      </c>
      <c r="T36" s="102" t="s">
        <v>932</v>
      </c>
      <c r="U36" s="401">
        <v>2162</v>
      </c>
      <c r="V36" s="397">
        <v>2162</v>
      </c>
      <c r="W36" s="390"/>
    </row>
    <row r="37" spans="1:23" ht="12.75">
      <c r="A37" s="5">
        <v>25</v>
      </c>
      <c r="B37" s="156" t="s">
        <v>902</v>
      </c>
      <c r="C37" s="386">
        <v>1747</v>
      </c>
      <c r="D37" s="396">
        <v>1658</v>
      </c>
      <c r="E37" s="525">
        <v>91.83562549479653</v>
      </c>
      <c r="F37" s="400">
        <v>69.88</v>
      </c>
      <c r="G37" s="399">
        <f t="shared" si="0"/>
        <v>161.71562549479654</v>
      </c>
      <c r="H37" s="388">
        <v>12.984374505203458</v>
      </c>
      <c r="I37" s="365">
        <v>7.755419659436038</v>
      </c>
      <c r="J37" s="399">
        <f t="shared" si="1"/>
        <v>20.7397941646395</v>
      </c>
      <c r="K37" s="388">
        <v>95.79802360053135</v>
      </c>
      <c r="L37" s="365">
        <v>63.8653490670209</v>
      </c>
      <c r="M37" s="399">
        <f t="shared" si="2"/>
        <v>159.66337266755227</v>
      </c>
      <c r="N37" s="388">
        <v>85.36</v>
      </c>
      <c r="O37" s="400">
        <v>66.60731491560496</v>
      </c>
      <c r="P37" s="399">
        <f t="shared" si="3"/>
        <v>151.96731491560496</v>
      </c>
      <c r="Q37" s="388">
        <f t="shared" si="4"/>
        <v>23.422398105734814</v>
      </c>
      <c r="R37" s="365">
        <f t="shared" si="5"/>
        <v>5.013453810851985</v>
      </c>
      <c r="S37" s="399">
        <f t="shared" si="6"/>
        <v>28.4358519165868</v>
      </c>
      <c r="T37" s="102" t="s">
        <v>932</v>
      </c>
      <c r="U37" s="401">
        <v>1658</v>
      </c>
      <c r="V37" s="397">
        <v>1658</v>
      </c>
      <c r="W37" s="390"/>
    </row>
    <row r="38" spans="1:23" ht="12.75">
      <c r="A38" s="5">
        <v>26</v>
      </c>
      <c r="B38" s="156" t="s">
        <v>903</v>
      </c>
      <c r="C38" s="386">
        <v>1836</v>
      </c>
      <c r="D38" s="396">
        <v>1742</v>
      </c>
      <c r="E38" s="525">
        <v>96.51414333626013</v>
      </c>
      <c r="F38" s="400">
        <v>73.44</v>
      </c>
      <c r="G38" s="399">
        <f t="shared" si="0"/>
        <v>169.95414333626013</v>
      </c>
      <c r="H38" s="388">
        <v>13.645856663739869</v>
      </c>
      <c r="I38" s="365">
        <v>8.150515452046116</v>
      </c>
      <c r="J38" s="399">
        <f t="shared" si="1"/>
        <v>21.796372115785985</v>
      </c>
      <c r="K38" s="388">
        <v>100.67840373816574</v>
      </c>
      <c r="L38" s="365">
        <v>67.11893582544383</v>
      </c>
      <c r="M38" s="399">
        <f t="shared" si="2"/>
        <v>167.79733956360957</v>
      </c>
      <c r="N38" s="388">
        <v>84.62</v>
      </c>
      <c r="O38" s="400">
        <v>70.00058968806566</v>
      </c>
      <c r="P38" s="399">
        <f t="shared" si="3"/>
        <v>154.62058968806565</v>
      </c>
      <c r="Q38" s="388">
        <f t="shared" si="4"/>
        <v>29.7042604019056</v>
      </c>
      <c r="R38" s="365">
        <f t="shared" si="5"/>
        <v>5.26886158942429</v>
      </c>
      <c r="S38" s="399">
        <f t="shared" si="6"/>
        <v>34.97312199132989</v>
      </c>
      <c r="T38" s="102" t="s">
        <v>932</v>
      </c>
      <c r="U38" s="401">
        <v>1742</v>
      </c>
      <c r="V38" s="397">
        <v>1742</v>
      </c>
      <c r="W38" s="390"/>
    </row>
    <row r="39" spans="1:23" ht="12.75">
      <c r="A39" s="5">
        <v>27</v>
      </c>
      <c r="B39" s="156" t="s">
        <v>904</v>
      </c>
      <c r="C39" s="386">
        <v>2163</v>
      </c>
      <c r="D39" s="396">
        <v>2053</v>
      </c>
      <c r="E39" s="525">
        <v>113.70375383242411</v>
      </c>
      <c r="F39" s="400">
        <v>86.52</v>
      </c>
      <c r="G39" s="399">
        <f t="shared" si="0"/>
        <v>200.2237538324241</v>
      </c>
      <c r="H39" s="388">
        <v>16.07624616757589</v>
      </c>
      <c r="I39" s="365">
        <v>9.602159543995509</v>
      </c>
      <c r="J39" s="399">
        <f t="shared" si="1"/>
        <v>25.678405711571397</v>
      </c>
      <c r="K39" s="388">
        <v>118.60968806408088</v>
      </c>
      <c r="L39" s="365">
        <v>79.07312537605394</v>
      </c>
      <c r="M39" s="399">
        <f t="shared" si="2"/>
        <v>197.68281344013482</v>
      </c>
      <c r="N39" s="388">
        <v>105.32</v>
      </c>
      <c r="O39" s="400">
        <v>82.46801497564599</v>
      </c>
      <c r="P39" s="399">
        <f t="shared" si="3"/>
        <v>187.78801497564598</v>
      </c>
      <c r="Q39" s="388">
        <f t="shared" si="4"/>
        <v>29.36593423165678</v>
      </c>
      <c r="R39" s="365">
        <f t="shared" si="5"/>
        <v>6.207269944403464</v>
      </c>
      <c r="S39" s="399">
        <f t="shared" si="6"/>
        <v>35.573204176060244</v>
      </c>
      <c r="T39" s="102" t="s">
        <v>932</v>
      </c>
      <c r="U39" s="401">
        <v>2053</v>
      </c>
      <c r="V39" s="397">
        <v>2053</v>
      </c>
      <c r="W39" s="390"/>
    </row>
    <row r="40" spans="1:23" ht="12.75">
      <c r="A40" s="5">
        <v>28</v>
      </c>
      <c r="B40" s="156" t="s">
        <v>905</v>
      </c>
      <c r="C40" s="386">
        <v>1757</v>
      </c>
      <c r="D40" s="396">
        <v>1667</v>
      </c>
      <c r="E40" s="525">
        <v>92.36130165675874</v>
      </c>
      <c r="F40" s="400">
        <v>70.28</v>
      </c>
      <c r="G40" s="399">
        <f t="shared" si="0"/>
        <v>162.64130165675874</v>
      </c>
      <c r="H40" s="388">
        <v>13.058698343241257</v>
      </c>
      <c r="I40" s="365">
        <v>7.799812445122566</v>
      </c>
      <c r="J40" s="399">
        <f t="shared" si="1"/>
        <v>20.858510788363823</v>
      </c>
      <c r="K40" s="388">
        <v>96.34638091936667</v>
      </c>
      <c r="L40" s="365">
        <v>64.23092061291112</v>
      </c>
      <c r="M40" s="399">
        <f t="shared" si="2"/>
        <v>160.57730153227777</v>
      </c>
      <c r="N40" s="388">
        <v>85.23</v>
      </c>
      <c r="O40" s="400">
        <v>66.98858174397134</v>
      </c>
      <c r="P40" s="399">
        <f t="shared" si="3"/>
        <v>152.21858174397136</v>
      </c>
      <c r="Q40" s="388">
        <f t="shared" si="4"/>
        <v>24.175079262607923</v>
      </c>
      <c r="R40" s="365">
        <f t="shared" si="5"/>
        <v>5.042151314062352</v>
      </c>
      <c r="S40" s="399">
        <f t="shared" si="6"/>
        <v>29.217230576670275</v>
      </c>
      <c r="T40" s="102" t="s">
        <v>932</v>
      </c>
      <c r="U40" s="401">
        <v>1667</v>
      </c>
      <c r="V40" s="397">
        <v>1667</v>
      </c>
      <c r="W40" s="390"/>
    </row>
    <row r="41" spans="1:23" ht="12.75">
      <c r="A41" s="5">
        <v>29</v>
      </c>
      <c r="B41" s="156" t="s">
        <v>906</v>
      </c>
      <c r="C41" s="386">
        <v>1923</v>
      </c>
      <c r="D41" s="396">
        <v>1825</v>
      </c>
      <c r="E41" s="525">
        <v>101.08752594533128</v>
      </c>
      <c r="F41" s="400">
        <v>76.92</v>
      </c>
      <c r="G41" s="399">
        <f t="shared" si="0"/>
        <v>178.00752594533128</v>
      </c>
      <c r="H41" s="388">
        <v>14.292474054668718</v>
      </c>
      <c r="I41" s="365">
        <v>8.53673268751889</v>
      </c>
      <c r="J41" s="399">
        <f t="shared" si="1"/>
        <v>22.82920674218761</v>
      </c>
      <c r="K41" s="388">
        <v>105.44911241203306</v>
      </c>
      <c r="L41" s="365">
        <v>70.29940827468872</v>
      </c>
      <c r="M41" s="399">
        <f t="shared" si="2"/>
        <v>175.74852068672178</v>
      </c>
      <c r="N41" s="388">
        <v>97.32</v>
      </c>
      <c r="O41" s="400">
        <v>73.31761109485308</v>
      </c>
      <c r="P41" s="399">
        <f t="shared" si="3"/>
        <v>170.63761109485307</v>
      </c>
      <c r="Q41" s="388">
        <f t="shared" si="4"/>
        <v>22.421586466701783</v>
      </c>
      <c r="R41" s="365">
        <f t="shared" si="5"/>
        <v>5.51852986735453</v>
      </c>
      <c r="S41" s="399">
        <f t="shared" si="6"/>
        <v>27.940116334056313</v>
      </c>
      <c r="T41" s="102" t="s">
        <v>932</v>
      </c>
      <c r="U41" s="401">
        <v>1825</v>
      </c>
      <c r="V41" s="397">
        <v>1825</v>
      </c>
      <c r="W41" s="390"/>
    </row>
    <row r="42" spans="1:23" ht="12.75">
      <c r="A42" s="5">
        <v>30</v>
      </c>
      <c r="B42" s="156" t="s">
        <v>907</v>
      </c>
      <c r="C42" s="386">
        <v>1472</v>
      </c>
      <c r="D42" s="396">
        <v>1397</v>
      </c>
      <c r="E42" s="525">
        <v>77.379531040836</v>
      </c>
      <c r="F42" s="400">
        <v>58.88</v>
      </c>
      <c r="G42" s="399">
        <f t="shared" si="0"/>
        <v>136.259531040836</v>
      </c>
      <c r="H42" s="388">
        <v>10.94046895916399</v>
      </c>
      <c r="I42" s="365">
        <v>6.534618053056582</v>
      </c>
      <c r="J42" s="399">
        <f t="shared" si="1"/>
        <v>17.475087012220573</v>
      </c>
      <c r="K42" s="388">
        <v>80.7181973325599</v>
      </c>
      <c r="L42" s="365">
        <v>53.81213155503994</v>
      </c>
      <c r="M42" s="399">
        <f t="shared" si="2"/>
        <v>134.53032888759984</v>
      </c>
      <c r="N42" s="388">
        <v>74.21</v>
      </c>
      <c r="O42" s="400">
        <v>56.12247713552977</v>
      </c>
      <c r="P42" s="399">
        <f t="shared" si="3"/>
        <v>130.33247713552976</v>
      </c>
      <c r="Q42" s="388">
        <f t="shared" si="4"/>
        <v>17.448666291723896</v>
      </c>
      <c r="R42" s="365">
        <f t="shared" si="5"/>
        <v>4.224272472566753</v>
      </c>
      <c r="S42" s="399">
        <f t="shared" si="6"/>
        <v>21.67293876429065</v>
      </c>
      <c r="T42" s="102" t="s">
        <v>932</v>
      </c>
      <c r="U42" s="401">
        <v>1397</v>
      </c>
      <c r="V42" s="397">
        <v>1397</v>
      </c>
      <c r="W42" s="390"/>
    </row>
    <row r="43" spans="1:23" ht="12.75">
      <c r="A43" s="5">
        <v>31</v>
      </c>
      <c r="B43" s="321" t="s">
        <v>908</v>
      </c>
      <c r="C43" s="386">
        <v>576</v>
      </c>
      <c r="D43" s="386">
        <v>547</v>
      </c>
      <c r="E43" s="400">
        <v>30.278946929022787</v>
      </c>
      <c r="F43" s="400">
        <v>23.04</v>
      </c>
      <c r="G43" s="399">
        <f t="shared" si="0"/>
        <v>53.318946929022786</v>
      </c>
      <c r="H43" s="365">
        <v>4.281053070977213</v>
      </c>
      <c r="I43" s="365">
        <v>2.55702445554388</v>
      </c>
      <c r="J43" s="399">
        <f t="shared" si="1"/>
        <v>6.838077526521094</v>
      </c>
      <c r="K43" s="365">
        <v>31.58538156491474</v>
      </c>
      <c r="L43" s="365">
        <v>21.0569210432765</v>
      </c>
      <c r="M43" s="399">
        <f t="shared" si="2"/>
        <v>52.642302608191244</v>
      </c>
      <c r="N43" s="365">
        <v>25.32</v>
      </c>
      <c r="O43" s="400">
        <v>21.960969313902954</v>
      </c>
      <c r="P43" s="399">
        <f t="shared" si="3"/>
        <v>47.28096931390296</v>
      </c>
      <c r="Q43" s="388">
        <f t="shared" si="4"/>
        <v>10.546434635891956</v>
      </c>
      <c r="R43" s="365">
        <f t="shared" si="5"/>
        <v>1.6529761849174243</v>
      </c>
      <c r="S43" s="399">
        <f t="shared" si="6"/>
        <v>12.19941082080938</v>
      </c>
      <c r="T43" s="102" t="s">
        <v>932</v>
      </c>
      <c r="U43" s="398">
        <v>547</v>
      </c>
      <c r="V43" s="398">
        <v>547</v>
      </c>
      <c r="W43" s="390"/>
    </row>
    <row r="44" spans="1:23" ht="12.75">
      <c r="A44" s="5">
        <v>32</v>
      </c>
      <c r="B44" s="321" t="s">
        <v>909</v>
      </c>
      <c r="C44" s="386">
        <v>719</v>
      </c>
      <c r="D44" s="386">
        <v>682</v>
      </c>
      <c r="E44" s="400">
        <v>37.796116045082265</v>
      </c>
      <c r="F44" s="400">
        <v>28.76</v>
      </c>
      <c r="G44" s="399">
        <f t="shared" si="0"/>
        <v>66.55611604508226</v>
      </c>
      <c r="H44" s="365">
        <v>5.343883954917737</v>
      </c>
      <c r="I44" s="365">
        <v>3.1918412908611975</v>
      </c>
      <c r="J44" s="399">
        <f t="shared" si="1"/>
        <v>8.535725245778934</v>
      </c>
      <c r="K44" s="365">
        <v>39.4268912242599</v>
      </c>
      <c r="L44" s="365">
        <v>26.2845941495066</v>
      </c>
      <c r="M44" s="399">
        <f t="shared" si="2"/>
        <v>65.7114853737665</v>
      </c>
      <c r="N44" s="365">
        <v>31.25</v>
      </c>
      <c r="O44" s="400">
        <v>27.413084959542054</v>
      </c>
      <c r="P44" s="399">
        <f t="shared" si="3"/>
        <v>58.663084959542054</v>
      </c>
      <c r="Q44" s="388">
        <f t="shared" si="4"/>
        <v>13.520775179177633</v>
      </c>
      <c r="R44" s="365">
        <f t="shared" si="5"/>
        <v>2.0633504808257435</v>
      </c>
      <c r="S44" s="399">
        <f t="shared" si="6"/>
        <v>15.584125660003377</v>
      </c>
      <c r="T44" s="102" t="s">
        <v>932</v>
      </c>
      <c r="U44" s="398">
        <v>682</v>
      </c>
      <c r="V44" s="398">
        <v>682</v>
      </c>
      <c r="W44" s="390"/>
    </row>
    <row r="45" spans="1:23" ht="12.75" customHeight="1">
      <c r="A45" s="5">
        <v>33</v>
      </c>
      <c r="B45" s="321" t="s">
        <v>910</v>
      </c>
      <c r="C45" s="386">
        <v>1457</v>
      </c>
      <c r="D45" s="386">
        <v>1383</v>
      </c>
      <c r="E45" s="400">
        <v>76.5910167978927</v>
      </c>
      <c r="F45" s="400">
        <v>58.28</v>
      </c>
      <c r="G45" s="399">
        <f t="shared" si="0"/>
        <v>134.8710167978927</v>
      </c>
      <c r="H45" s="365">
        <v>10.828983202107292</v>
      </c>
      <c r="I45" s="365">
        <v>6.4680288745267935</v>
      </c>
      <c r="J45" s="399">
        <f t="shared" si="1"/>
        <v>17.297012076634086</v>
      </c>
      <c r="K45" s="365">
        <v>79.89566135430691</v>
      </c>
      <c r="L45" s="365">
        <v>53.26377423620461</v>
      </c>
      <c r="M45" s="399">
        <f t="shared" si="2"/>
        <v>133.15943559051152</v>
      </c>
      <c r="N45" s="365">
        <v>70.25</v>
      </c>
      <c r="O45" s="400">
        <v>55.55057689298021</v>
      </c>
      <c r="P45" s="399">
        <f t="shared" si="3"/>
        <v>125.80057689298022</v>
      </c>
      <c r="Q45" s="388">
        <f t="shared" si="4"/>
        <v>20.474644556414205</v>
      </c>
      <c r="R45" s="365">
        <f t="shared" si="5"/>
        <v>4.181226217751195</v>
      </c>
      <c r="S45" s="399">
        <f t="shared" si="6"/>
        <v>24.6558707741654</v>
      </c>
      <c r="T45" s="102" t="s">
        <v>932</v>
      </c>
      <c r="U45" s="398">
        <v>1383</v>
      </c>
      <c r="V45" s="398">
        <v>1383</v>
      </c>
      <c r="W45" s="390"/>
    </row>
    <row r="46" spans="1:23" ht="12.75">
      <c r="A46" s="5">
        <v>34</v>
      </c>
      <c r="B46" s="321" t="s">
        <v>911</v>
      </c>
      <c r="C46" s="386">
        <v>1097</v>
      </c>
      <c r="D46" s="386">
        <v>1041</v>
      </c>
      <c r="E46" s="400">
        <v>57.666674967253456</v>
      </c>
      <c r="F46" s="400">
        <v>43.88</v>
      </c>
      <c r="G46" s="399">
        <f t="shared" si="0"/>
        <v>101.54667496725347</v>
      </c>
      <c r="H46" s="365">
        <v>8.153325032746533</v>
      </c>
      <c r="I46" s="365">
        <v>4.869888589811869</v>
      </c>
      <c r="J46" s="399">
        <f t="shared" si="1"/>
        <v>13.023213622558401</v>
      </c>
      <c r="K46" s="365">
        <v>60.1547978762352</v>
      </c>
      <c r="L46" s="365">
        <v>40.1031985841568</v>
      </c>
      <c r="M46" s="399">
        <f t="shared" si="2"/>
        <v>100.25799646039201</v>
      </c>
      <c r="N46" s="365">
        <v>52</v>
      </c>
      <c r="O46" s="400">
        <v>41.82497107179087</v>
      </c>
      <c r="P46" s="399">
        <f t="shared" si="3"/>
        <v>93.82497107179087</v>
      </c>
      <c r="Q46" s="388">
        <f t="shared" si="4"/>
        <v>16.30812290898173</v>
      </c>
      <c r="R46" s="365">
        <f t="shared" si="5"/>
        <v>3.148116102177802</v>
      </c>
      <c r="S46" s="399">
        <f t="shared" si="6"/>
        <v>19.456239011159532</v>
      </c>
      <c r="T46" s="102" t="s">
        <v>932</v>
      </c>
      <c r="U46" s="398">
        <v>1041</v>
      </c>
      <c r="V46" s="398">
        <v>1041</v>
      </c>
      <c r="W46" s="390"/>
    </row>
    <row r="47" spans="1:23" ht="12.75">
      <c r="A47" s="5">
        <v>35</v>
      </c>
      <c r="B47" s="321" t="s">
        <v>912</v>
      </c>
      <c r="C47" s="386">
        <v>1650</v>
      </c>
      <c r="D47" s="386">
        <v>1566</v>
      </c>
      <c r="E47" s="400">
        <v>86.73656672376319</v>
      </c>
      <c r="F47" s="400">
        <v>66</v>
      </c>
      <c r="G47" s="399">
        <f t="shared" si="0"/>
        <v>152.7365667237632</v>
      </c>
      <c r="H47" s="365">
        <v>12.26343327623681</v>
      </c>
      <c r="I47" s="365">
        <v>7.32480963827674</v>
      </c>
      <c r="J47" s="399">
        <f t="shared" si="1"/>
        <v>19.58824291451355</v>
      </c>
      <c r="K47" s="365">
        <v>90.47895760782869</v>
      </c>
      <c r="L47" s="365">
        <v>60.3193050718858</v>
      </c>
      <c r="M47" s="399">
        <f t="shared" si="2"/>
        <v>150.7982626797145</v>
      </c>
      <c r="N47" s="365">
        <v>45</v>
      </c>
      <c r="O47" s="400">
        <v>62.90902668045116</v>
      </c>
      <c r="P47" s="399">
        <f t="shared" si="3"/>
        <v>107.90902668045116</v>
      </c>
      <c r="Q47" s="388">
        <f t="shared" si="4"/>
        <v>57.7423908840655</v>
      </c>
      <c r="R47" s="365">
        <f t="shared" si="5"/>
        <v>4.7350880297113775</v>
      </c>
      <c r="S47" s="399">
        <f t="shared" si="6"/>
        <v>62.47747891377688</v>
      </c>
      <c r="T47" s="102" t="s">
        <v>932</v>
      </c>
      <c r="U47" s="398">
        <v>1566</v>
      </c>
      <c r="V47" s="398">
        <v>1566</v>
      </c>
      <c r="W47" s="390"/>
    </row>
    <row r="48" spans="1:23" ht="12.75">
      <c r="A48" s="5">
        <v>36</v>
      </c>
      <c r="B48" s="321" t="s">
        <v>913</v>
      </c>
      <c r="C48" s="386">
        <v>1180</v>
      </c>
      <c r="D48" s="386">
        <v>1120</v>
      </c>
      <c r="E48" s="400">
        <v>62.02978711153973</v>
      </c>
      <c r="F48" s="400">
        <v>47.2</v>
      </c>
      <c r="G48" s="399">
        <f t="shared" si="0"/>
        <v>109.22978711153974</v>
      </c>
      <c r="H48" s="365">
        <v>8.770212888460263</v>
      </c>
      <c r="I48" s="365">
        <v>5.238348711010032</v>
      </c>
      <c r="J48" s="399">
        <f t="shared" si="1"/>
        <v>14.008561599470294</v>
      </c>
      <c r="K48" s="365">
        <v>64.7061636225684</v>
      </c>
      <c r="L48" s="365">
        <v>43.1374424150456</v>
      </c>
      <c r="M48" s="399">
        <f t="shared" si="2"/>
        <v>107.843606037614</v>
      </c>
      <c r="N48" s="365">
        <v>36</v>
      </c>
      <c r="O48" s="400">
        <v>44.98948574723174</v>
      </c>
      <c r="P48" s="399">
        <f t="shared" si="3"/>
        <v>80.98948574723174</v>
      </c>
      <c r="Q48" s="388">
        <f t="shared" si="4"/>
        <v>37.47637651102866</v>
      </c>
      <c r="R48" s="365">
        <f t="shared" si="5"/>
        <v>3.3863053788238915</v>
      </c>
      <c r="S48" s="399">
        <f t="shared" si="6"/>
        <v>40.86268188985255</v>
      </c>
      <c r="T48" s="102" t="s">
        <v>932</v>
      </c>
      <c r="U48" s="398">
        <v>1120</v>
      </c>
      <c r="V48" s="398">
        <v>1120</v>
      </c>
      <c r="W48" s="390"/>
    </row>
    <row r="49" spans="1:23" ht="12.75">
      <c r="A49" s="5">
        <v>37</v>
      </c>
      <c r="B49" s="321" t="s">
        <v>914</v>
      </c>
      <c r="C49" s="386">
        <v>1751</v>
      </c>
      <c r="D49" s="386">
        <v>1663</v>
      </c>
      <c r="E49" s="400">
        <v>92.04589595958143</v>
      </c>
      <c r="F49" s="400">
        <v>70.04</v>
      </c>
      <c r="G49" s="399">
        <f>SUM(E49:F49)</f>
        <v>162.08589595958142</v>
      </c>
      <c r="H49" s="365">
        <v>13.014104040418578</v>
      </c>
      <c r="I49" s="365">
        <v>7.773176773710649</v>
      </c>
      <c r="J49" s="399">
        <f t="shared" si="1"/>
        <v>20.787280814129225</v>
      </c>
      <c r="K49" s="365">
        <v>96.01736652806548</v>
      </c>
      <c r="L49" s="365">
        <v>64.01157768537699</v>
      </c>
      <c r="M49" s="399">
        <f t="shared" si="2"/>
        <v>160.02894421344246</v>
      </c>
      <c r="N49" s="365">
        <v>84.36</v>
      </c>
      <c r="O49" s="400">
        <v>66.75982164695151</v>
      </c>
      <c r="P49" s="399">
        <f t="shared" si="3"/>
        <v>151.1198216469515</v>
      </c>
      <c r="Q49" s="388">
        <f t="shared" si="4"/>
        <v>24.671470568484054</v>
      </c>
      <c r="R49" s="365">
        <f t="shared" si="5"/>
        <v>5.024932812136129</v>
      </c>
      <c r="S49" s="399">
        <f t="shared" si="6"/>
        <v>29.696403380620183</v>
      </c>
      <c r="T49" s="102" t="s">
        <v>932</v>
      </c>
      <c r="U49" s="398">
        <v>1663</v>
      </c>
      <c r="V49" s="398">
        <v>1663</v>
      </c>
      <c r="W49" s="390"/>
    </row>
    <row r="50" spans="1:23" ht="12.75">
      <c r="A50" s="5">
        <v>38</v>
      </c>
      <c r="B50" s="321" t="s">
        <v>915</v>
      </c>
      <c r="C50" s="386">
        <v>1566</v>
      </c>
      <c r="D50" s="386">
        <v>1486</v>
      </c>
      <c r="E50" s="400">
        <v>82.3208869632807</v>
      </c>
      <c r="F50" s="400">
        <v>62.64</v>
      </c>
      <c r="G50" s="399">
        <f t="shared" si="0"/>
        <v>144.9608869632807</v>
      </c>
      <c r="H50" s="365">
        <v>11.6391130367193</v>
      </c>
      <c r="I50" s="365">
        <v>6.951910238509924</v>
      </c>
      <c r="J50" s="399">
        <f t="shared" si="1"/>
        <v>18.591023275229222</v>
      </c>
      <c r="K50" s="365">
        <v>85.87275612961196</v>
      </c>
      <c r="L50" s="365">
        <v>57.248504086407976</v>
      </c>
      <c r="M50" s="399">
        <f t="shared" si="2"/>
        <v>143.12126021601995</v>
      </c>
      <c r="N50" s="365">
        <v>75.62</v>
      </c>
      <c r="O50" s="400">
        <v>59.70638532217365</v>
      </c>
      <c r="P50" s="399">
        <f t="shared" si="3"/>
        <v>135.32638532217365</v>
      </c>
      <c r="Q50" s="388">
        <f t="shared" si="4"/>
        <v>21.891869166331247</v>
      </c>
      <c r="R50" s="365">
        <f t="shared" si="5"/>
        <v>4.494029002744249</v>
      </c>
      <c r="S50" s="399">
        <f t="shared" si="6"/>
        <v>26.385898169075496</v>
      </c>
      <c r="T50" s="102" t="s">
        <v>932</v>
      </c>
      <c r="U50" s="398">
        <v>1486</v>
      </c>
      <c r="V50" s="398">
        <v>1486</v>
      </c>
      <c r="W50" s="390"/>
    </row>
    <row r="51" spans="1:23" ht="12.75">
      <c r="A51" s="543" t="s">
        <v>14</v>
      </c>
      <c r="B51" s="544"/>
      <c r="C51" s="9">
        <f>SUM(C13:C50)</f>
        <v>69473</v>
      </c>
      <c r="D51" s="9">
        <f>SUM(D13:D50)</f>
        <v>66035</v>
      </c>
      <c r="E51" s="9">
        <f>SUM(E13:E50)</f>
        <v>3652.0300000000007</v>
      </c>
      <c r="F51" s="389">
        <f>SUM(F13:F50)</f>
        <v>2778.9200000000005</v>
      </c>
      <c r="G51" s="399">
        <f>SUM(E51:F51)</f>
        <v>6430.950000000001</v>
      </c>
      <c r="H51" s="365">
        <f>SUM(H13:H50)</f>
        <v>516.3499999999999</v>
      </c>
      <c r="I51" s="389">
        <f>SUM(I13:I50)</f>
        <v>308.4099999999999</v>
      </c>
      <c r="J51" s="399">
        <f t="shared" si="1"/>
        <v>824.7599999999998</v>
      </c>
      <c r="K51" s="389">
        <f>SUM(K13:K50)</f>
        <v>3809.6028011446565</v>
      </c>
      <c r="L51" s="389">
        <f>SUM(L13:L50)</f>
        <v>2539.7352007631034</v>
      </c>
      <c r="M51" s="399">
        <f t="shared" si="2"/>
        <v>6349.3380019077595</v>
      </c>
      <c r="N51" s="365">
        <f>SUM(N13:N50)</f>
        <v>3255.8296259852086</v>
      </c>
      <c r="O51" s="400">
        <f>SUM(O13:O50)</f>
        <v>2648.7750367096864</v>
      </c>
      <c r="P51" s="399">
        <f t="shared" si="3"/>
        <v>5904.6046626948955</v>
      </c>
      <c r="Q51" s="388">
        <f t="shared" si="4"/>
        <v>1070.1231751594478</v>
      </c>
      <c r="R51" s="365">
        <f t="shared" si="5"/>
        <v>199.37016405341683</v>
      </c>
      <c r="S51" s="399">
        <f t="shared" si="6"/>
        <v>1269.4933392128646</v>
      </c>
      <c r="T51" s="102" t="s">
        <v>932</v>
      </c>
      <c r="U51" s="398">
        <f>SUM(U13:U50)</f>
        <v>66035</v>
      </c>
      <c r="V51" s="398">
        <f>SUM(V13:V50)</f>
        <v>66035</v>
      </c>
      <c r="W51" s="390"/>
    </row>
    <row r="53" spans="4:6" ht="12.75">
      <c r="D53" s="13"/>
      <c r="E53" s="13"/>
      <c r="F53" s="13"/>
    </row>
    <row r="54" spans="4:6" ht="12.75">
      <c r="D54" s="13"/>
      <c r="E54" s="13"/>
      <c r="F54" s="13"/>
    </row>
    <row r="55" spans="4:7" ht="12.75">
      <c r="D55" s="13"/>
      <c r="E55" s="13"/>
      <c r="F55" s="13"/>
      <c r="G55" s="390"/>
    </row>
    <row r="56" spans="4:6" ht="12.75">
      <c r="D56" s="13"/>
      <c r="E56" s="13"/>
      <c r="F56" s="13"/>
    </row>
    <row r="57" spans="19:23" ht="12.75" customHeight="1">
      <c r="S57" s="594" t="s">
        <v>1086</v>
      </c>
      <c r="T57" s="594"/>
      <c r="U57" s="594"/>
      <c r="V57" s="594"/>
      <c r="W57" s="594"/>
    </row>
    <row r="58" spans="19:23" ht="12.75" customHeight="1">
      <c r="S58" s="594"/>
      <c r="T58" s="594"/>
      <c r="U58" s="594"/>
      <c r="V58" s="594"/>
      <c r="W58" s="594"/>
    </row>
    <row r="59" spans="19:23" ht="12.75" customHeight="1">
      <c r="S59" s="594"/>
      <c r="T59" s="594"/>
      <c r="U59" s="594"/>
      <c r="V59" s="594"/>
      <c r="W59" s="594"/>
    </row>
    <row r="60" spans="19:23" ht="12.75" customHeight="1">
      <c r="S60" s="594"/>
      <c r="T60" s="594"/>
      <c r="U60" s="594"/>
      <c r="V60" s="594"/>
      <c r="W60" s="594"/>
    </row>
  </sheetData>
  <sheetProtection/>
  <mergeCells count="21">
    <mergeCell ref="A5:Q5"/>
    <mergeCell ref="P9:V9"/>
    <mergeCell ref="A10:A11"/>
    <mergeCell ref="H10:J10"/>
    <mergeCell ref="A51:B51"/>
    <mergeCell ref="B10:B11"/>
    <mergeCell ref="C10:C11"/>
    <mergeCell ref="U10:U11"/>
    <mergeCell ref="E10:G10"/>
    <mergeCell ref="S57:W60"/>
    <mergeCell ref="D10:D11"/>
    <mergeCell ref="T10:T11"/>
    <mergeCell ref="P8:V8"/>
    <mergeCell ref="Q1:V1"/>
    <mergeCell ref="K10:M10"/>
    <mergeCell ref="N10:P10"/>
    <mergeCell ref="Q10:S10"/>
    <mergeCell ref="A3:Q3"/>
    <mergeCell ref="A4:P4"/>
    <mergeCell ref="V10:V11"/>
    <mergeCell ref="A7:S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27.xml><?xml version="1.0" encoding="utf-8"?>
<worksheet xmlns="http://schemas.openxmlformats.org/spreadsheetml/2006/main" xmlns:r="http://schemas.openxmlformats.org/officeDocument/2006/relationships">
  <dimension ref="A1:V57"/>
  <sheetViews>
    <sheetView zoomScale="115" zoomScaleNormal="115" zoomScaleSheetLayoutView="100" zoomScalePageLayoutView="0" workbookViewId="0" topLeftCell="A40">
      <selection activeCell="J54" sqref="J54"/>
    </sheetView>
  </sheetViews>
  <sheetFormatPr defaultColWidth="9.140625" defaultRowHeight="12.75"/>
  <cols>
    <col min="1" max="1" width="6.421875" style="16" customWidth="1"/>
    <col min="2" max="2" width="17.140625" style="16" customWidth="1"/>
    <col min="3" max="3" width="10.7109375" style="16" customWidth="1"/>
    <col min="4" max="4" width="10.28125" style="16" customWidth="1"/>
    <col min="5" max="5" width="10.421875" style="16" customWidth="1"/>
    <col min="6" max="6" width="10.7109375" style="16" customWidth="1"/>
    <col min="7" max="7" width="14.8515625" style="16" customWidth="1"/>
    <col min="8" max="8" width="12.00390625" style="16" customWidth="1"/>
    <col min="9" max="9" width="12.7109375" style="16" customWidth="1"/>
    <col min="10" max="10" width="9.28125" style="16" bestFit="1" customWidth="1"/>
    <col min="11" max="16384" width="9.140625" style="16" customWidth="1"/>
  </cols>
  <sheetData>
    <row r="1" spans="9:10" ht="15">
      <c r="I1" s="40" t="s">
        <v>60</v>
      </c>
      <c r="J1" s="42"/>
    </row>
    <row r="2" spans="4:10" ht="15">
      <c r="D2" s="44" t="s">
        <v>0</v>
      </c>
      <c r="E2" s="44"/>
      <c r="F2" s="44"/>
      <c r="G2" s="44"/>
      <c r="H2" s="44"/>
      <c r="I2" s="44"/>
      <c r="J2" s="44"/>
    </row>
    <row r="3" spans="2:10" ht="20.25" customHeight="1">
      <c r="B3" s="158"/>
      <c r="C3" s="677" t="s">
        <v>693</v>
      </c>
      <c r="D3" s="677"/>
      <c r="E3" s="677"/>
      <c r="F3" s="677"/>
      <c r="G3" s="123"/>
      <c r="H3" s="123"/>
      <c r="I3" s="123"/>
      <c r="J3" s="43"/>
    </row>
    <row r="4" ht="10.5" customHeight="1"/>
    <row r="5" spans="1:9" ht="30.75" customHeight="1">
      <c r="A5" s="678" t="s">
        <v>754</v>
      </c>
      <c r="B5" s="678"/>
      <c r="C5" s="678"/>
      <c r="D5" s="678"/>
      <c r="E5" s="678"/>
      <c r="F5" s="678"/>
      <c r="G5" s="678"/>
      <c r="H5" s="678"/>
      <c r="I5" s="678"/>
    </row>
    <row r="7" ht="0.75" customHeight="1"/>
    <row r="8" spans="1:9" ht="12.75">
      <c r="A8" s="566" t="s">
        <v>876</v>
      </c>
      <c r="B8" s="566"/>
      <c r="I8" s="33" t="s">
        <v>17</v>
      </c>
    </row>
    <row r="9" spans="4:22" ht="12.75">
      <c r="D9" s="631" t="s">
        <v>773</v>
      </c>
      <c r="E9" s="631"/>
      <c r="F9" s="631"/>
      <c r="G9" s="631"/>
      <c r="H9" s="631"/>
      <c r="I9" s="631"/>
      <c r="U9" s="20"/>
      <c r="V9" s="22"/>
    </row>
    <row r="10" spans="1:9" s="528" customFormat="1" ht="87" customHeight="1">
      <c r="A10" s="363" t="s">
        <v>2</v>
      </c>
      <c r="B10" s="363" t="s">
        <v>3</v>
      </c>
      <c r="C10" s="526" t="s">
        <v>753</v>
      </c>
      <c r="D10" s="526" t="s">
        <v>788</v>
      </c>
      <c r="E10" s="526" t="s">
        <v>106</v>
      </c>
      <c r="F10" s="363" t="s">
        <v>1082</v>
      </c>
      <c r="G10" s="526" t="s">
        <v>855</v>
      </c>
      <c r="H10" s="526" t="s">
        <v>147</v>
      </c>
      <c r="I10" s="527" t="s">
        <v>786</v>
      </c>
    </row>
    <row r="11" spans="1:9" s="22" customFormat="1" ht="15.75" customHeight="1">
      <c r="A11" s="67">
        <v>1</v>
      </c>
      <c r="B11" s="5">
        <v>2</v>
      </c>
      <c r="C11" s="67">
        <v>3</v>
      </c>
      <c r="D11" s="5">
        <v>4</v>
      </c>
      <c r="E11" s="67">
        <v>5</v>
      </c>
      <c r="F11" s="5">
        <v>6</v>
      </c>
      <c r="G11" s="67">
        <v>7</v>
      </c>
      <c r="H11" s="5">
        <v>8</v>
      </c>
      <c r="I11" s="67">
        <v>9</v>
      </c>
    </row>
    <row r="12" spans="1:11" s="111" customFormat="1" ht="15" customHeight="1">
      <c r="A12" s="5">
        <v>1</v>
      </c>
      <c r="B12" s="156" t="s">
        <v>878</v>
      </c>
      <c r="C12" s="405">
        <v>81.46504006014719</v>
      </c>
      <c r="D12" s="369">
        <v>10.411914221693666</v>
      </c>
      <c r="E12" s="405">
        <v>71.05312583845352</v>
      </c>
      <c r="F12" s="18">
        <v>40</v>
      </c>
      <c r="G12" s="404">
        <v>75</v>
      </c>
      <c r="H12" s="369">
        <v>70.23</v>
      </c>
      <c r="I12" s="405">
        <f>D12+E12-H12</f>
        <v>11.235040060147185</v>
      </c>
      <c r="K12" s="513"/>
    </row>
    <row r="13" spans="1:11" s="111" customFormat="1" ht="15" customHeight="1">
      <c r="A13" s="5">
        <v>2</v>
      </c>
      <c r="B13" s="156" t="s">
        <v>879</v>
      </c>
      <c r="C13" s="405">
        <v>59.24876579524442</v>
      </c>
      <c r="D13" s="369">
        <v>7.572488355076468</v>
      </c>
      <c r="E13" s="405">
        <v>51.67627744016795</v>
      </c>
      <c r="F13" s="18">
        <v>40</v>
      </c>
      <c r="G13" s="404">
        <v>75</v>
      </c>
      <c r="H13" s="369">
        <v>45.62</v>
      </c>
      <c r="I13" s="405">
        <f aca="true" t="shared" si="0" ref="I13:I50">D13+E13-H13</f>
        <v>13.62876579524442</v>
      </c>
      <c r="K13" s="513"/>
    </row>
    <row r="14" spans="1:11" s="111" customFormat="1" ht="15" customHeight="1">
      <c r="A14" s="5">
        <v>3</v>
      </c>
      <c r="B14" s="156" t="s">
        <v>880</v>
      </c>
      <c r="C14" s="405">
        <v>45.89359625234958</v>
      </c>
      <c r="D14" s="369">
        <v>5.86558586544249</v>
      </c>
      <c r="E14" s="405">
        <v>40.02801038690709</v>
      </c>
      <c r="F14" s="18">
        <v>40</v>
      </c>
      <c r="G14" s="404">
        <v>75</v>
      </c>
      <c r="H14" s="369">
        <v>32.25</v>
      </c>
      <c r="I14" s="405">
        <f t="shared" si="0"/>
        <v>13.643596252349582</v>
      </c>
      <c r="K14" s="513"/>
    </row>
    <row r="15" spans="1:11" s="111" customFormat="1" ht="15" customHeight="1">
      <c r="A15" s="5">
        <v>4</v>
      </c>
      <c r="B15" s="156" t="s">
        <v>881</v>
      </c>
      <c r="C15" s="405">
        <v>36.13820095380574</v>
      </c>
      <c r="D15" s="369">
        <v>4.6187646649353855</v>
      </c>
      <c r="E15" s="405">
        <v>31.51943628887036</v>
      </c>
      <c r="F15" s="18">
        <v>40</v>
      </c>
      <c r="G15" s="404">
        <v>75</v>
      </c>
      <c r="H15" s="369">
        <v>28.63</v>
      </c>
      <c r="I15" s="405">
        <f t="shared" si="0"/>
        <v>7.508200953805744</v>
      </c>
      <c r="K15" s="513"/>
    </row>
    <row r="16" spans="1:11" s="111" customFormat="1" ht="15" customHeight="1">
      <c r="A16" s="5">
        <v>5</v>
      </c>
      <c r="B16" s="156" t="s">
        <v>882</v>
      </c>
      <c r="C16" s="405">
        <v>58.141077894336554</v>
      </c>
      <c r="D16" s="369">
        <v>7.430916566734553</v>
      </c>
      <c r="E16" s="405">
        <v>50.710161327602</v>
      </c>
      <c r="F16" s="18">
        <v>40</v>
      </c>
      <c r="G16" s="404">
        <v>75</v>
      </c>
      <c r="H16" s="369">
        <v>45.63</v>
      </c>
      <c r="I16" s="405">
        <f t="shared" si="0"/>
        <v>12.511077894336552</v>
      </c>
      <c r="K16" s="513"/>
    </row>
    <row r="17" spans="1:11" s="111" customFormat="1" ht="15" customHeight="1">
      <c r="A17" s="5">
        <v>6</v>
      </c>
      <c r="B17" s="156" t="s">
        <v>883</v>
      </c>
      <c r="C17" s="405">
        <v>40.04527369759978</v>
      </c>
      <c r="D17" s="369">
        <v>5.118121275283407</v>
      </c>
      <c r="E17" s="405">
        <v>34.927152422316375</v>
      </c>
      <c r="F17" s="18">
        <v>40</v>
      </c>
      <c r="G17" s="404">
        <v>75</v>
      </c>
      <c r="H17" s="369">
        <v>30.25</v>
      </c>
      <c r="I17" s="405">
        <f t="shared" si="0"/>
        <v>9.795273697599782</v>
      </c>
      <c r="K17" s="513"/>
    </row>
    <row r="18" spans="1:11" s="111" customFormat="1" ht="15" customHeight="1">
      <c r="A18" s="5">
        <v>7</v>
      </c>
      <c r="B18" s="156" t="s">
        <v>884</v>
      </c>
      <c r="C18" s="405">
        <v>77.51847907916778</v>
      </c>
      <c r="D18" s="369">
        <v>9.907510684000657</v>
      </c>
      <c r="E18" s="405">
        <v>67.61096839516712</v>
      </c>
      <c r="F18" s="18">
        <v>40</v>
      </c>
      <c r="G18" s="404">
        <v>75</v>
      </c>
      <c r="H18" s="369">
        <v>68.65</v>
      </c>
      <c r="I18" s="405">
        <f t="shared" si="0"/>
        <v>8.86847907916777</v>
      </c>
      <c r="K18" s="513"/>
    </row>
    <row r="19" spans="1:11" s="111" customFormat="1" ht="15" customHeight="1">
      <c r="A19" s="5">
        <v>8</v>
      </c>
      <c r="B19" s="156" t="s">
        <v>885</v>
      </c>
      <c r="C19" s="405">
        <v>19.935977192849403</v>
      </c>
      <c r="D19" s="369">
        <v>2.54798480801501</v>
      </c>
      <c r="E19" s="405">
        <v>17.387992384834394</v>
      </c>
      <c r="F19" s="18">
        <v>40</v>
      </c>
      <c r="G19" s="404">
        <v>75</v>
      </c>
      <c r="H19" s="369">
        <v>12.36</v>
      </c>
      <c r="I19" s="405">
        <f t="shared" si="0"/>
        <v>7.575977192849404</v>
      </c>
      <c r="K19" s="513"/>
    </row>
    <row r="20" spans="1:11" s="111" customFormat="1" ht="15" customHeight="1">
      <c r="A20" s="5">
        <v>9</v>
      </c>
      <c r="B20" s="156" t="s">
        <v>886</v>
      </c>
      <c r="C20" s="405">
        <v>14.276772443786182</v>
      </c>
      <c r="D20" s="369">
        <v>1.8246910568949763</v>
      </c>
      <c r="E20" s="405">
        <v>12.452081386891207</v>
      </c>
      <c r="F20" s="18">
        <v>40</v>
      </c>
      <c r="G20" s="404">
        <v>75</v>
      </c>
      <c r="H20" s="369">
        <v>8.36</v>
      </c>
      <c r="I20" s="405">
        <f t="shared" si="0"/>
        <v>5.916772443786183</v>
      </c>
      <c r="K20" s="513"/>
    </row>
    <row r="21" spans="1:11" s="111" customFormat="1" ht="15" customHeight="1">
      <c r="A21" s="5">
        <v>10</v>
      </c>
      <c r="B21" s="156" t="s">
        <v>887</v>
      </c>
      <c r="C21" s="405">
        <v>47.554761630018334</v>
      </c>
      <c r="D21" s="369">
        <v>6.077896709548925</v>
      </c>
      <c r="E21" s="405">
        <v>41.47686492046941</v>
      </c>
      <c r="F21" s="18">
        <v>40</v>
      </c>
      <c r="G21" s="404">
        <v>75</v>
      </c>
      <c r="H21" s="369">
        <v>32.96</v>
      </c>
      <c r="I21" s="405">
        <f t="shared" si="0"/>
        <v>14.594761630018333</v>
      </c>
      <c r="K21" s="513"/>
    </row>
    <row r="22" spans="1:11" s="111" customFormat="1" ht="15" customHeight="1">
      <c r="A22" s="5">
        <v>11</v>
      </c>
      <c r="B22" s="156" t="s">
        <v>888</v>
      </c>
      <c r="C22" s="405">
        <v>59.987563695913394</v>
      </c>
      <c r="D22" s="369">
        <v>7.666912912693494</v>
      </c>
      <c r="E22" s="405">
        <v>52.320650783219904</v>
      </c>
      <c r="F22" s="18">
        <v>40</v>
      </c>
      <c r="G22" s="404">
        <v>75</v>
      </c>
      <c r="H22" s="369">
        <v>48.65</v>
      </c>
      <c r="I22" s="405">
        <f t="shared" si="0"/>
        <v>11.337563695913396</v>
      </c>
      <c r="K22" s="513"/>
    </row>
    <row r="23" spans="1:11" s="111" customFormat="1" ht="15" customHeight="1">
      <c r="A23" s="5">
        <v>12</v>
      </c>
      <c r="B23" s="156" t="s">
        <v>889</v>
      </c>
      <c r="C23" s="405">
        <v>104.7847337538605</v>
      </c>
      <c r="D23" s="369">
        <v>13.392366330179067</v>
      </c>
      <c r="E23" s="405">
        <v>91.39236742368142</v>
      </c>
      <c r="F23" s="18">
        <v>40</v>
      </c>
      <c r="G23" s="404">
        <v>75</v>
      </c>
      <c r="H23" s="369">
        <v>88.23</v>
      </c>
      <c r="I23" s="405">
        <f t="shared" si="0"/>
        <v>16.55473375386049</v>
      </c>
      <c r="K23" s="513"/>
    </row>
    <row r="24" spans="1:11" s="111" customFormat="1" ht="15" customHeight="1">
      <c r="A24" s="5">
        <v>13</v>
      </c>
      <c r="B24" s="156" t="s">
        <v>890</v>
      </c>
      <c r="C24" s="405">
        <v>61.232588916552565</v>
      </c>
      <c r="D24" s="369">
        <v>7.826037560414397</v>
      </c>
      <c r="E24" s="405">
        <v>53.406551356138166</v>
      </c>
      <c r="F24" s="18">
        <v>40</v>
      </c>
      <c r="G24" s="404">
        <v>75</v>
      </c>
      <c r="H24" s="369">
        <v>48.36</v>
      </c>
      <c r="I24" s="405">
        <f t="shared" si="0"/>
        <v>12.872588916552566</v>
      </c>
      <c r="K24" s="513"/>
    </row>
    <row r="25" spans="1:11" s="111" customFormat="1" ht="15" customHeight="1">
      <c r="A25" s="5">
        <v>14</v>
      </c>
      <c r="B25" s="156" t="s">
        <v>891</v>
      </c>
      <c r="C25" s="405">
        <v>55.80516633511733</v>
      </c>
      <c r="D25" s="369">
        <v>7.132367511015728</v>
      </c>
      <c r="E25" s="405">
        <v>48.6727988241016</v>
      </c>
      <c r="F25" s="18">
        <v>40</v>
      </c>
      <c r="G25" s="404">
        <v>75</v>
      </c>
      <c r="H25" s="369">
        <v>44.23</v>
      </c>
      <c r="I25" s="405">
        <f t="shared" si="0"/>
        <v>11.57516633511733</v>
      </c>
      <c r="K25" s="513"/>
    </row>
    <row r="26" spans="1:11" s="111" customFormat="1" ht="15" customHeight="1">
      <c r="A26" s="5">
        <v>15</v>
      </c>
      <c r="B26" s="156" t="s">
        <v>892</v>
      </c>
      <c r="C26" s="405">
        <v>104.08835896149385</v>
      </c>
      <c r="D26" s="369">
        <v>13.303363801009281</v>
      </c>
      <c r="E26" s="405">
        <v>90.78499516048457</v>
      </c>
      <c r="F26" s="18">
        <v>40</v>
      </c>
      <c r="G26" s="404">
        <v>75</v>
      </c>
      <c r="H26" s="369">
        <v>92.23</v>
      </c>
      <c r="I26" s="405">
        <f t="shared" si="0"/>
        <v>11.858358961493849</v>
      </c>
      <c r="K26" s="513"/>
    </row>
    <row r="27" spans="1:11" s="111" customFormat="1" ht="15" customHeight="1">
      <c r="A27" s="5">
        <v>16</v>
      </c>
      <c r="B27" s="156" t="s">
        <v>893</v>
      </c>
      <c r="C27" s="405">
        <v>87.34793245858161</v>
      </c>
      <c r="D27" s="369">
        <v>11.163797127326918</v>
      </c>
      <c r="E27" s="405">
        <v>76.1841353312547</v>
      </c>
      <c r="F27" s="18">
        <v>40</v>
      </c>
      <c r="G27" s="404">
        <v>75</v>
      </c>
      <c r="H27" s="369">
        <v>78.23</v>
      </c>
      <c r="I27" s="405">
        <f t="shared" si="0"/>
        <v>9.117932458581606</v>
      </c>
      <c r="K27" s="513"/>
    </row>
    <row r="28" spans="1:11" s="111" customFormat="1" ht="15" customHeight="1">
      <c r="A28" s="5">
        <v>17</v>
      </c>
      <c r="B28" s="156" t="s">
        <v>894</v>
      </c>
      <c r="C28" s="405">
        <v>18.23274714029721</v>
      </c>
      <c r="D28" s="369">
        <v>2.330297746253413</v>
      </c>
      <c r="E28" s="405">
        <v>15.902449394043797</v>
      </c>
      <c r="F28" s="18">
        <v>40</v>
      </c>
      <c r="G28" s="404">
        <v>75</v>
      </c>
      <c r="H28" s="369">
        <v>13.25</v>
      </c>
      <c r="I28" s="405">
        <f t="shared" si="0"/>
        <v>4.98274714029721</v>
      </c>
      <c r="K28" s="513"/>
    </row>
    <row r="29" spans="1:11" s="111" customFormat="1" ht="15" customHeight="1">
      <c r="A29" s="5">
        <v>18</v>
      </c>
      <c r="B29" s="156" t="s">
        <v>895</v>
      </c>
      <c r="C29" s="405">
        <v>63.96441252225637</v>
      </c>
      <c r="D29" s="369">
        <v>8.175187490622317</v>
      </c>
      <c r="E29" s="405">
        <v>55.78922503163405</v>
      </c>
      <c r="F29" s="18">
        <v>40</v>
      </c>
      <c r="G29" s="404">
        <v>75</v>
      </c>
      <c r="H29" s="369">
        <v>57.36</v>
      </c>
      <c r="I29" s="405">
        <f t="shared" si="0"/>
        <v>6.604412522256368</v>
      </c>
      <c r="K29" s="513"/>
    </row>
    <row r="30" spans="1:11" s="111" customFormat="1" ht="15" customHeight="1">
      <c r="A30" s="5">
        <v>19</v>
      </c>
      <c r="B30" s="156" t="s">
        <v>896</v>
      </c>
      <c r="C30" s="405">
        <v>121.873430627811</v>
      </c>
      <c r="D30" s="369">
        <v>16.854528602741556</v>
      </c>
      <c r="E30" s="405">
        <v>115.01890202506938</v>
      </c>
      <c r="F30" s="18">
        <v>40</v>
      </c>
      <c r="G30" s="404">
        <v>75</v>
      </c>
      <c r="H30" s="369">
        <v>98.36</v>
      </c>
      <c r="I30" s="405">
        <f t="shared" si="0"/>
        <v>33.51343062781093</v>
      </c>
      <c r="K30" s="513"/>
    </row>
    <row r="31" spans="1:11" s="111" customFormat="1" ht="15" customHeight="1">
      <c r="A31" s="5">
        <v>20</v>
      </c>
      <c r="B31" s="156" t="s">
        <v>897</v>
      </c>
      <c r="C31" s="405">
        <v>96.00059516423858</v>
      </c>
      <c r="D31" s="369">
        <v>12.269679869347696</v>
      </c>
      <c r="E31" s="405">
        <v>83.73091529489088</v>
      </c>
      <c r="F31" s="18">
        <v>40</v>
      </c>
      <c r="G31" s="404">
        <v>75</v>
      </c>
      <c r="H31" s="369">
        <v>78.96</v>
      </c>
      <c r="I31" s="405">
        <f t="shared" si="0"/>
        <v>17.04059516423858</v>
      </c>
      <c r="K31" s="513"/>
    </row>
    <row r="32" spans="1:11" s="111" customFormat="1" ht="15" customHeight="1">
      <c r="A32" s="5">
        <v>21</v>
      </c>
      <c r="B32" s="156" t="s">
        <v>898</v>
      </c>
      <c r="C32" s="405">
        <v>92.64296373652982</v>
      </c>
      <c r="D32" s="369">
        <v>11.84054645963532</v>
      </c>
      <c r="E32" s="405">
        <v>80.8024172768945</v>
      </c>
      <c r="F32" s="18">
        <v>40</v>
      </c>
      <c r="G32" s="404">
        <v>75</v>
      </c>
      <c r="H32" s="369">
        <v>78.36</v>
      </c>
      <c r="I32" s="405">
        <f t="shared" si="0"/>
        <v>14.282963736529823</v>
      </c>
      <c r="K32" s="513"/>
    </row>
    <row r="33" spans="1:11" s="111" customFormat="1" ht="15" customHeight="1">
      <c r="A33" s="5">
        <v>22</v>
      </c>
      <c r="B33" s="156" t="s">
        <v>899</v>
      </c>
      <c r="C33" s="405">
        <v>106.425768242209</v>
      </c>
      <c r="D33" s="369">
        <v>14.880188007489593</v>
      </c>
      <c r="E33" s="405">
        <v>101.54558023471894</v>
      </c>
      <c r="F33" s="18">
        <v>40</v>
      </c>
      <c r="G33" s="404">
        <v>75</v>
      </c>
      <c r="H33" s="369">
        <v>87.36</v>
      </c>
      <c r="I33" s="405">
        <f t="shared" si="0"/>
        <v>29.065768242208534</v>
      </c>
      <c r="K33" s="513"/>
    </row>
    <row r="34" spans="1:11" s="111" customFormat="1" ht="15" customHeight="1">
      <c r="A34" s="5">
        <v>23</v>
      </c>
      <c r="B34" s="156" t="s">
        <v>900</v>
      </c>
      <c r="C34" s="405">
        <v>89.94726724475609</v>
      </c>
      <c r="D34" s="369">
        <v>11.496013877077868</v>
      </c>
      <c r="E34" s="405">
        <v>78.45125336767822</v>
      </c>
      <c r="F34" s="18">
        <v>40</v>
      </c>
      <c r="G34" s="404">
        <v>75</v>
      </c>
      <c r="H34" s="369">
        <v>75.69</v>
      </c>
      <c r="I34" s="405">
        <f t="shared" si="0"/>
        <v>14.257267244756093</v>
      </c>
      <c r="K34" s="513"/>
    </row>
    <row r="35" spans="1:11" s="111" customFormat="1" ht="15" customHeight="1">
      <c r="A35" s="5">
        <v>24</v>
      </c>
      <c r="B35" s="156" t="s">
        <v>901</v>
      </c>
      <c r="C35" s="405">
        <v>74.81113676947099</v>
      </c>
      <c r="D35" s="369">
        <v>9.561489668402888</v>
      </c>
      <c r="E35" s="405">
        <v>65.2496471010681</v>
      </c>
      <c r="F35" s="18">
        <v>40</v>
      </c>
      <c r="G35" s="404">
        <v>75</v>
      </c>
      <c r="H35" s="369">
        <v>65.35</v>
      </c>
      <c r="I35" s="405">
        <f t="shared" si="0"/>
        <v>9.461136769470997</v>
      </c>
      <c r="K35" s="513"/>
    </row>
    <row r="36" spans="1:11" s="111" customFormat="1" ht="15" customHeight="1">
      <c r="A36" s="5">
        <v>25</v>
      </c>
      <c r="B36" s="156" t="s">
        <v>902</v>
      </c>
      <c r="C36" s="405">
        <v>45.78706042820563</v>
      </c>
      <c r="D36" s="369">
        <v>5.8519696950986795</v>
      </c>
      <c r="E36" s="405">
        <v>39.93509073310695</v>
      </c>
      <c r="F36" s="18">
        <v>40</v>
      </c>
      <c r="G36" s="404">
        <v>75</v>
      </c>
      <c r="H36" s="369">
        <v>34.97</v>
      </c>
      <c r="I36" s="405">
        <f t="shared" si="0"/>
        <v>10.817060428205629</v>
      </c>
      <c r="K36" s="513"/>
    </row>
    <row r="37" spans="1:11" s="111" customFormat="1" ht="15" customHeight="1">
      <c r="A37" s="5">
        <v>26</v>
      </c>
      <c r="B37" s="156" t="s">
        <v>903</v>
      </c>
      <c r="C37" s="405">
        <v>57.80449390389732</v>
      </c>
      <c r="D37" s="369">
        <v>7.38789831455839</v>
      </c>
      <c r="E37" s="405">
        <v>50.416595589338925</v>
      </c>
      <c r="F37" s="18">
        <v>40</v>
      </c>
      <c r="G37" s="404">
        <v>75</v>
      </c>
      <c r="H37" s="369">
        <v>44.28</v>
      </c>
      <c r="I37" s="405">
        <f t="shared" si="0"/>
        <v>13.524493903897316</v>
      </c>
      <c r="K37" s="513"/>
    </row>
    <row r="38" spans="1:11" s="111" customFormat="1" ht="15" customHeight="1">
      <c r="A38" s="5">
        <v>27</v>
      </c>
      <c r="B38" s="156" t="s">
        <v>904</v>
      </c>
      <c r="C38" s="405">
        <v>71.32506311943315</v>
      </c>
      <c r="D38" s="369">
        <v>9.115940267237653</v>
      </c>
      <c r="E38" s="405">
        <v>62.209122852195506</v>
      </c>
      <c r="F38" s="18">
        <v>40</v>
      </c>
      <c r="G38" s="404">
        <v>75</v>
      </c>
      <c r="H38" s="369">
        <v>57.36</v>
      </c>
      <c r="I38" s="405">
        <f t="shared" si="0"/>
        <v>13.965063119433154</v>
      </c>
      <c r="K38" s="513"/>
    </row>
    <row r="39" spans="1:11" s="111" customFormat="1" ht="15" customHeight="1">
      <c r="A39" s="5">
        <v>28</v>
      </c>
      <c r="B39" s="156" t="s">
        <v>905</v>
      </c>
      <c r="C39" s="405">
        <v>60.05</v>
      </c>
      <c r="D39" s="369">
        <v>8.126404951964714</v>
      </c>
      <c r="E39" s="405">
        <v>55.456322571610315</v>
      </c>
      <c r="F39" s="18">
        <v>40</v>
      </c>
      <c r="G39" s="404">
        <v>75</v>
      </c>
      <c r="H39" s="369">
        <v>49.35</v>
      </c>
      <c r="I39" s="405">
        <f t="shared" si="0"/>
        <v>14.23272752357503</v>
      </c>
      <c r="K39" s="513"/>
    </row>
    <row r="40" spans="1:11" s="111" customFormat="1" ht="15" customHeight="1">
      <c r="A40" s="5">
        <v>29</v>
      </c>
      <c r="B40" s="156" t="s">
        <v>906</v>
      </c>
      <c r="C40" s="405">
        <v>40.4358146084182</v>
      </c>
      <c r="D40" s="369">
        <v>5.934885911310579</v>
      </c>
      <c r="E40" s="405">
        <v>40.50092869710759</v>
      </c>
      <c r="F40" s="18">
        <v>40</v>
      </c>
      <c r="G40" s="404">
        <v>75</v>
      </c>
      <c r="H40" s="369">
        <v>30.96</v>
      </c>
      <c r="I40" s="405">
        <f t="shared" si="0"/>
        <v>15.475814608418169</v>
      </c>
      <c r="K40" s="513"/>
    </row>
    <row r="41" spans="1:11" s="111" customFormat="1" ht="15" customHeight="1">
      <c r="A41" s="5">
        <v>30</v>
      </c>
      <c r="B41" s="156" t="s">
        <v>907</v>
      </c>
      <c r="C41" s="405">
        <v>28.302463587729548</v>
      </c>
      <c r="D41" s="369">
        <v>3.617291821381029</v>
      </c>
      <c r="E41" s="405">
        <v>24.685171</v>
      </c>
      <c r="F41" s="18">
        <v>40</v>
      </c>
      <c r="G41" s="404">
        <v>75</v>
      </c>
      <c r="H41" s="369">
        <v>20.36</v>
      </c>
      <c r="I41" s="405">
        <f t="shared" si="0"/>
        <v>7.942462821381028</v>
      </c>
      <c r="K41" s="513"/>
    </row>
    <row r="42" spans="1:12" ht="15" customHeight="1">
      <c r="A42" s="5">
        <v>31</v>
      </c>
      <c r="B42" s="321" t="s">
        <v>908</v>
      </c>
      <c r="C42" s="358">
        <v>13.68</v>
      </c>
      <c r="D42" s="358">
        <v>1.7741658257600625</v>
      </c>
      <c r="E42" s="358">
        <v>12.05</v>
      </c>
      <c r="F42" s="18">
        <v>40</v>
      </c>
      <c r="G42" s="404">
        <v>75</v>
      </c>
      <c r="H42" s="358">
        <v>7.91</v>
      </c>
      <c r="I42" s="405">
        <f t="shared" si="0"/>
        <v>5.9141658257600636</v>
      </c>
      <c r="J42" s="111"/>
      <c r="K42" s="513"/>
      <c r="L42" s="111"/>
    </row>
    <row r="43" spans="1:12" ht="15" customHeight="1">
      <c r="A43" s="5">
        <v>32</v>
      </c>
      <c r="B43" s="321" t="s">
        <v>909</v>
      </c>
      <c r="C43" s="358">
        <v>21.02696891594406</v>
      </c>
      <c r="D43" s="358">
        <v>2.687422685036276</v>
      </c>
      <c r="E43" s="358">
        <v>18.339546230907786</v>
      </c>
      <c r="F43" s="18">
        <v>40</v>
      </c>
      <c r="G43" s="404">
        <v>75</v>
      </c>
      <c r="H43" s="358">
        <v>14.37</v>
      </c>
      <c r="I43" s="405">
        <f t="shared" si="0"/>
        <v>6.656968915944061</v>
      </c>
      <c r="J43" s="111"/>
      <c r="K43" s="513"/>
      <c r="L43" s="111"/>
    </row>
    <row r="44" spans="1:12" ht="15" customHeight="1">
      <c r="A44" s="5">
        <v>33</v>
      </c>
      <c r="B44" s="321" t="s">
        <v>910</v>
      </c>
      <c r="C44" s="358">
        <v>35.48</v>
      </c>
      <c r="D44" s="358">
        <v>5.820613965043697</v>
      </c>
      <c r="E44" s="358">
        <v>39.72111253602275</v>
      </c>
      <c r="F44" s="18">
        <v>40</v>
      </c>
      <c r="G44" s="404">
        <v>75</v>
      </c>
      <c r="H44" s="358">
        <v>29.32</v>
      </c>
      <c r="I44" s="405">
        <f t="shared" si="0"/>
        <v>16.22172650106645</v>
      </c>
      <c r="J44" s="111"/>
      <c r="K44" s="513"/>
      <c r="L44" s="111"/>
    </row>
    <row r="45" spans="1:12" ht="15" customHeight="1">
      <c r="A45" s="5">
        <v>34</v>
      </c>
      <c r="B45" s="321" t="s">
        <v>911</v>
      </c>
      <c r="C45" s="358">
        <v>37.52493894149129</v>
      </c>
      <c r="D45" s="358">
        <v>4.796001390837511</v>
      </c>
      <c r="E45" s="358">
        <v>32.72893755065378</v>
      </c>
      <c r="F45" s="18">
        <v>40</v>
      </c>
      <c r="G45" s="404">
        <v>75</v>
      </c>
      <c r="H45" s="358">
        <v>28.96</v>
      </c>
      <c r="I45" s="405">
        <f t="shared" si="0"/>
        <v>8.564938941491292</v>
      </c>
      <c r="J45" s="111"/>
      <c r="K45" s="513"/>
      <c r="L45" s="111"/>
    </row>
    <row r="46" spans="1:12" ht="15" customHeight="1">
      <c r="A46" s="5">
        <v>35</v>
      </c>
      <c r="B46" s="321" t="s">
        <v>912</v>
      </c>
      <c r="C46" s="358">
        <v>42.4</v>
      </c>
      <c r="D46" s="358">
        <v>8.996423476076066</v>
      </c>
      <c r="E46" s="358">
        <v>61.13</v>
      </c>
      <c r="F46" s="18">
        <v>40</v>
      </c>
      <c r="G46" s="404">
        <v>75</v>
      </c>
      <c r="H46" s="358">
        <v>60.25</v>
      </c>
      <c r="I46" s="405">
        <f t="shared" si="0"/>
        <v>9.87642347607607</v>
      </c>
      <c r="J46" s="111"/>
      <c r="K46" s="513"/>
      <c r="L46" s="111"/>
    </row>
    <row r="47" spans="1:12" ht="15" customHeight="1">
      <c r="A47" s="5">
        <v>36</v>
      </c>
      <c r="B47" s="321" t="s">
        <v>913</v>
      </c>
      <c r="C47" s="358">
        <v>40.16</v>
      </c>
      <c r="D47" s="358">
        <v>5.133417300809919</v>
      </c>
      <c r="E47" s="358">
        <v>35.03153576657204</v>
      </c>
      <c r="F47" s="18">
        <v>40</v>
      </c>
      <c r="G47" s="404">
        <v>75</v>
      </c>
      <c r="H47" s="358">
        <v>30.96</v>
      </c>
      <c r="I47" s="405">
        <f t="shared" si="0"/>
        <v>9.204953067381958</v>
      </c>
      <c r="J47" s="111"/>
      <c r="K47" s="513"/>
      <c r="L47" s="111"/>
    </row>
    <row r="48" spans="1:12" ht="15" customHeight="1">
      <c r="A48" s="5">
        <v>37</v>
      </c>
      <c r="B48" s="321" t="s">
        <v>914</v>
      </c>
      <c r="C48" s="358">
        <v>49.58432863630963</v>
      </c>
      <c r="D48" s="358">
        <v>6.337292366398571</v>
      </c>
      <c r="E48" s="358">
        <v>43.24703626991106</v>
      </c>
      <c r="F48" s="18">
        <v>40</v>
      </c>
      <c r="G48" s="404">
        <v>75</v>
      </c>
      <c r="H48" s="358">
        <v>41.36</v>
      </c>
      <c r="I48" s="405">
        <f t="shared" si="0"/>
        <v>8.224328636309629</v>
      </c>
      <c r="J48" s="111"/>
      <c r="K48" s="513"/>
      <c r="L48" s="111"/>
    </row>
    <row r="49" spans="1:12" ht="15" customHeight="1">
      <c r="A49" s="5">
        <v>38</v>
      </c>
      <c r="B49" s="321" t="s">
        <v>915</v>
      </c>
      <c r="C49" s="358">
        <v>51.96545972537187</v>
      </c>
      <c r="D49" s="358">
        <v>6.641620856651809</v>
      </c>
      <c r="E49" s="358">
        <v>45.32383886872006</v>
      </c>
      <c r="F49" s="18">
        <v>40</v>
      </c>
      <c r="G49" s="404">
        <v>75</v>
      </c>
      <c r="H49" s="358">
        <v>42.63</v>
      </c>
      <c r="I49" s="405">
        <f t="shared" si="0"/>
        <v>9.33545972537187</v>
      </c>
      <c r="J49" s="111"/>
      <c r="K49" s="513"/>
      <c r="L49" s="111"/>
    </row>
    <row r="50" spans="1:12" ht="15" customHeight="1">
      <c r="A50" s="543" t="s">
        <v>14</v>
      </c>
      <c r="B50" s="544"/>
      <c r="C50" s="514">
        <f>SUM(C12:C49)</f>
        <v>2212.889202435194</v>
      </c>
      <c r="D50" s="514">
        <f>SUM(D12:D49)</f>
        <v>291.49</v>
      </c>
      <c r="E50" s="515">
        <f>SUM(E12:E49)</f>
        <v>1988.8691980627043</v>
      </c>
      <c r="F50" s="5">
        <v>40</v>
      </c>
      <c r="G50" s="67">
        <v>75</v>
      </c>
      <c r="H50" s="515">
        <f>SUM(H12:H49)</f>
        <v>1822.5999999999997</v>
      </c>
      <c r="I50" s="516">
        <f t="shared" si="0"/>
        <v>457.7591980627046</v>
      </c>
      <c r="J50" s="111"/>
      <c r="K50" s="513"/>
      <c r="L50" s="111"/>
    </row>
    <row r="51" spans="5:13" ht="12.75">
      <c r="E51" s="31"/>
      <c r="F51" s="31"/>
      <c r="G51" s="31"/>
      <c r="H51" s="22"/>
      <c r="I51" s="22"/>
      <c r="M51" s="385"/>
    </row>
    <row r="52" spans="3:9" ht="12.75">
      <c r="C52" s="385"/>
      <c r="E52" s="12"/>
      <c r="F52" s="12"/>
      <c r="G52" s="12"/>
      <c r="H52" s="31"/>
      <c r="I52" s="22"/>
    </row>
    <row r="53" ht="12.75">
      <c r="D53" s="385"/>
    </row>
    <row r="54" spans="5:9" ht="12.75" customHeight="1">
      <c r="E54" s="594" t="s">
        <v>1086</v>
      </c>
      <c r="F54" s="594"/>
      <c r="G54" s="594"/>
      <c r="H54" s="594"/>
      <c r="I54" s="522"/>
    </row>
    <row r="55" spans="4:9" ht="12.75" customHeight="1">
      <c r="D55" s="385"/>
      <c r="E55" s="594"/>
      <c r="F55" s="594"/>
      <c r="G55" s="594"/>
      <c r="H55" s="594"/>
      <c r="I55" s="522"/>
    </row>
    <row r="56" spans="5:9" ht="12.75" customHeight="1">
      <c r="E56" s="594"/>
      <c r="F56" s="594"/>
      <c r="G56" s="594"/>
      <c r="H56" s="594"/>
      <c r="I56" s="522"/>
    </row>
    <row r="57" spans="5:9" ht="12.75" customHeight="1">
      <c r="E57" s="594"/>
      <c r="F57" s="594"/>
      <c r="G57" s="594"/>
      <c r="H57" s="594"/>
      <c r="I57" s="522"/>
    </row>
  </sheetData>
  <sheetProtection/>
  <mergeCells count="6">
    <mergeCell ref="E54:H57"/>
    <mergeCell ref="C3:F3"/>
    <mergeCell ref="D9:I9"/>
    <mergeCell ref="A5:I5"/>
    <mergeCell ref="A8:B8"/>
    <mergeCell ref="A50:B50"/>
  </mergeCells>
  <printOptions horizontalCentered="1"/>
  <pageMargins left="0.708661417322835" right="0.708661417322835" top="0.236220472440945" bottom="0" header="0.31496062992126" footer="0.31496062992126"/>
  <pageSetup horizontalDpi="600" verticalDpi="600" orientation="portrait" paperSize="9" scale="85" r:id="rId1"/>
  <colBreaks count="1" manualBreakCount="1">
    <brk id="9" max="32" man="1"/>
  </colBreaks>
</worksheet>
</file>

<file path=xl/worksheets/sheet28.xml><?xml version="1.0" encoding="utf-8"?>
<worksheet xmlns="http://schemas.openxmlformats.org/spreadsheetml/2006/main" xmlns:r="http://schemas.openxmlformats.org/officeDocument/2006/relationships">
  <dimension ref="A1:P33"/>
  <sheetViews>
    <sheetView zoomScaleSheetLayoutView="81" zoomScalePageLayoutView="0" workbookViewId="0" topLeftCell="A14">
      <selection activeCell="C28" sqref="C28"/>
    </sheetView>
  </sheetViews>
  <sheetFormatPr defaultColWidth="9.140625" defaultRowHeight="12.75"/>
  <cols>
    <col min="1" max="1" width="4.421875" style="16" customWidth="1"/>
    <col min="2" max="2" width="37.28125" style="16" customWidth="1"/>
    <col min="3" max="3" width="12.28125" style="16" customWidth="1"/>
    <col min="4" max="5" width="15.140625" style="16" customWidth="1"/>
    <col min="6" max="6" width="15.8515625" style="16" customWidth="1"/>
    <col min="7" max="7" width="12.57421875" style="16" customWidth="1"/>
    <col min="8" max="8" width="23.7109375" style="16" customWidth="1"/>
    <col min="9" max="16384" width="9.140625" style="16" customWidth="1"/>
  </cols>
  <sheetData>
    <row r="1" spans="4:10" ht="15">
      <c r="D1" s="35"/>
      <c r="E1" s="35"/>
      <c r="F1" s="35"/>
      <c r="H1" s="40" t="s">
        <v>61</v>
      </c>
      <c r="I1" s="35"/>
      <c r="J1" s="42"/>
    </row>
    <row r="2" spans="1:10" ht="15">
      <c r="A2" s="637" t="s">
        <v>0</v>
      </c>
      <c r="B2" s="637"/>
      <c r="C2" s="637"/>
      <c r="D2" s="637"/>
      <c r="E2" s="637"/>
      <c r="F2" s="637"/>
      <c r="G2" s="637"/>
      <c r="H2" s="637"/>
      <c r="I2" s="44"/>
      <c r="J2" s="44"/>
    </row>
    <row r="3" spans="1:10" ht="20.25">
      <c r="A3" s="573" t="s">
        <v>693</v>
      </c>
      <c r="B3" s="573"/>
      <c r="C3" s="573"/>
      <c r="D3" s="573"/>
      <c r="E3" s="573"/>
      <c r="F3" s="573"/>
      <c r="G3" s="573"/>
      <c r="H3" s="573"/>
      <c r="I3" s="43"/>
      <c r="J3" s="43"/>
    </row>
    <row r="4" ht="10.5" customHeight="1"/>
    <row r="5" spans="1:8" ht="19.5" customHeight="1">
      <c r="A5" s="574" t="s">
        <v>755</v>
      </c>
      <c r="B5" s="637"/>
      <c r="C5" s="637"/>
      <c r="D5" s="637"/>
      <c r="E5" s="637"/>
      <c r="F5" s="637"/>
      <c r="G5" s="637"/>
      <c r="H5" s="637"/>
    </row>
    <row r="7" spans="1:9" s="14" customFormat="1" ht="15.75" customHeight="1" hidden="1">
      <c r="A7" s="16"/>
      <c r="B7" s="16"/>
      <c r="C7" s="16"/>
      <c r="D7" s="16"/>
      <c r="E7" s="16"/>
      <c r="F7" s="16"/>
      <c r="G7" s="16"/>
      <c r="H7" s="16"/>
      <c r="I7" s="16"/>
    </row>
    <row r="8" spans="1:9" s="14" customFormat="1" ht="15.75">
      <c r="A8" s="566" t="s">
        <v>876</v>
      </c>
      <c r="B8" s="566"/>
      <c r="C8" s="16"/>
      <c r="D8" s="16"/>
      <c r="E8" s="16"/>
      <c r="F8" s="16"/>
      <c r="G8" s="16"/>
      <c r="H8" s="33" t="s">
        <v>21</v>
      </c>
      <c r="I8" s="16"/>
    </row>
    <row r="9" spans="1:16" s="14" customFormat="1" ht="15.75">
      <c r="A9" s="15"/>
      <c r="B9" s="16"/>
      <c r="C9" s="16"/>
      <c r="D9" s="98"/>
      <c r="E9" s="98"/>
      <c r="G9" s="98" t="s">
        <v>769</v>
      </c>
      <c r="H9" s="98"/>
      <c r="O9" s="120"/>
      <c r="P9" s="118"/>
    </row>
    <row r="10" spans="1:8" s="36" customFormat="1" ht="55.5" customHeight="1">
      <c r="A10" s="38"/>
      <c r="B10" s="5" t="s">
        <v>22</v>
      </c>
      <c r="C10" s="5" t="s">
        <v>756</v>
      </c>
      <c r="D10" s="5" t="s">
        <v>780</v>
      </c>
      <c r="E10" s="5" t="s">
        <v>215</v>
      </c>
      <c r="F10" s="5" t="s">
        <v>216</v>
      </c>
      <c r="G10" s="5" t="s">
        <v>67</v>
      </c>
      <c r="H10" s="5" t="s">
        <v>787</v>
      </c>
    </row>
    <row r="11" spans="1:8" s="36" customFormat="1" ht="14.25" customHeight="1">
      <c r="A11" s="5">
        <v>1</v>
      </c>
      <c r="B11" s="5">
        <v>2</v>
      </c>
      <c r="C11" s="5">
        <v>3</v>
      </c>
      <c r="D11" s="5">
        <v>4</v>
      </c>
      <c r="E11" s="5">
        <v>5</v>
      </c>
      <c r="F11" s="5">
        <v>6</v>
      </c>
      <c r="G11" s="5">
        <v>7</v>
      </c>
      <c r="H11" s="5">
        <v>8</v>
      </c>
    </row>
    <row r="12" spans="1:8" ht="16.5" customHeight="1">
      <c r="A12" s="30" t="s">
        <v>23</v>
      </c>
      <c r="B12" s="30" t="s">
        <v>24</v>
      </c>
      <c r="C12" s="682">
        <v>490.25</v>
      </c>
      <c r="D12" s="682">
        <v>0</v>
      </c>
      <c r="E12" s="682">
        <v>392.25</v>
      </c>
      <c r="F12" s="682">
        <v>0</v>
      </c>
      <c r="G12" s="20"/>
      <c r="H12" s="553"/>
    </row>
    <row r="13" spans="1:8" ht="20.25" customHeight="1">
      <c r="A13" s="20"/>
      <c r="B13" s="20" t="s">
        <v>25</v>
      </c>
      <c r="C13" s="682"/>
      <c r="D13" s="682"/>
      <c r="E13" s="682"/>
      <c r="F13" s="682"/>
      <c r="G13" s="20">
        <v>42.63</v>
      </c>
      <c r="H13" s="553"/>
    </row>
    <row r="14" spans="1:8" ht="17.25" customHeight="1">
      <c r="A14" s="20"/>
      <c r="B14" s="20" t="s">
        <v>180</v>
      </c>
      <c r="C14" s="682"/>
      <c r="D14" s="682"/>
      <c r="E14" s="682"/>
      <c r="F14" s="682"/>
      <c r="G14" s="20">
        <v>326.25</v>
      </c>
      <c r="H14" s="553"/>
    </row>
    <row r="15" spans="1:8" s="36" customFormat="1" ht="33.75" customHeight="1">
      <c r="A15" s="37"/>
      <c r="B15" s="37" t="s">
        <v>181</v>
      </c>
      <c r="C15" s="682"/>
      <c r="D15" s="682"/>
      <c r="E15" s="682"/>
      <c r="F15" s="682"/>
      <c r="G15" s="37">
        <v>121.37</v>
      </c>
      <c r="H15" s="553"/>
    </row>
    <row r="16" spans="1:8" s="36" customFormat="1" ht="12.75">
      <c r="A16" s="37"/>
      <c r="B16" s="38" t="s">
        <v>26</v>
      </c>
      <c r="C16" s="18">
        <v>490.25</v>
      </c>
      <c r="D16" s="18">
        <f>D12</f>
        <v>0</v>
      </c>
      <c r="E16" s="18">
        <f>E12</f>
        <v>392.25</v>
      </c>
      <c r="F16" s="18">
        <f>F12</f>
        <v>0</v>
      </c>
      <c r="G16" s="336">
        <f>SUM(G13:G15)</f>
        <v>490.25</v>
      </c>
      <c r="H16" s="37"/>
    </row>
    <row r="17" spans="1:8" s="36" customFormat="1" ht="40.5" customHeight="1">
      <c r="A17" s="38" t="s">
        <v>27</v>
      </c>
      <c r="B17" s="38" t="s">
        <v>214</v>
      </c>
      <c r="C17" s="680">
        <v>1547.89</v>
      </c>
      <c r="D17" s="679">
        <v>6.13</v>
      </c>
      <c r="E17" s="679">
        <v>1639.76</v>
      </c>
      <c r="F17" s="679">
        <v>0</v>
      </c>
      <c r="G17" s="37"/>
      <c r="H17" s="681"/>
    </row>
    <row r="18" spans="1:8" ht="28.5" customHeight="1">
      <c r="A18" s="20"/>
      <c r="B18" s="148" t="s">
        <v>183</v>
      </c>
      <c r="C18" s="680"/>
      <c r="D18" s="679"/>
      <c r="E18" s="679"/>
      <c r="F18" s="679"/>
      <c r="G18" s="20">
        <v>1030.77</v>
      </c>
      <c r="H18" s="681"/>
    </row>
    <row r="19" spans="1:8" ht="19.5" customHeight="1">
      <c r="A19" s="20"/>
      <c r="B19" s="37" t="s">
        <v>28</v>
      </c>
      <c r="C19" s="680"/>
      <c r="D19" s="679"/>
      <c r="E19" s="679"/>
      <c r="F19" s="679"/>
      <c r="G19" s="20">
        <v>145.25</v>
      </c>
      <c r="H19" s="681"/>
    </row>
    <row r="20" spans="1:8" ht="21.75" customHeight="1">
      <c r="A20" s="20"/>
      <c r="B20" s="37" t="s">
        <v>184</v>
      </c>
      <c r="C20" s="680"/>
      <c r="D20" s="679"/>
      <c r="E20" s="679"/>
      <c r="F20" s="679"/>
      <c r="G20" s="20">
        <v>112.87</v>
      </c>
      <c r="H20" s="681"/>
    </row>
    <row r="21" spans="1:8" s="36" customFormat="1" ht="27.75" customHeight="1">
      <c r="A21" s="37"/>
      <c r="B21" s="37" t="s">
        <v>29</v>
      </c>
      <c r="C21" s="680"/>
      <c r="D21" s="679"/>
      <c r="E21" s="679"/>
      <c r="F21" s="679"/>
      <c r="G21" s="37">
        <v>36.85</v>
      </c>
      <c r="H21" s="681"/>
    </row>
    <row r="22" spans="1:8" s="36" customFormat="1" ht="19.5" customHeight="1">
      <c r="A22" s="37"/>
      <c r="B22" s="37" t="s">
        <v>182</v>
      </c>
      <c r="C22" s="680"/>
      <c r="D22" s="679"/>
      <c r="E22" s="679"/>
      <c r="F22" s="679"/>
      <c r="G22" s="37">
        <v>1.45</v>
      </c>
      <c r="H22" s="681"/>
    </row>
    <row r="23" spans="1:8" s="36" customFormat="1" ht="27.75" customHeight="1">
      <c r="A23" s="37"/>
      <c r="B23" s="37" t="s">
        <v>185</v>
      </c>
      <c r="C23" s="680"/>
      <c r="D23" s="679"/>
      <c r="E23" s="679"/>
      <c r="F23" s="679"/>
      <c r="G23" s="37">
        <v>90.36</v>
      </c>
      <c r="H23" s="681"/>
    </row>
    <row r="24" spans="1:8" s="36" customFormat="1" ht="18.75" customHeight="1">
      <c r="A24" s="38"/>
      <c r="B24" s="37" t="s">
        <v>186</v>
      </c>
      <c r="C24" s="680"/>
      <c r="D24" s="679"/>
      <c r="E24" s="679"/>
      <c r="F24" s="679"/>
      <c r="G24" s="37">
        <v>9.25</v>
      </c>
      <c r="H24" s="681"/>
    </row>
    <row r="25" spans="1:8" s="36" customFormat="1" ht="19.5" customHeight="1">
      <c r="A25" s="38"/>
      <c r="B25" s="38" t="s">
        <v>26</v>
      </c>
      <c r="C25" s="459">
        <f>C17</f>
        <v>1547.89</v>
      </c>
      <c r="D25" s="18">
        <f>D17</f>
        <v>6.13</v>
      </c>
      <c r="E25" s="18">
        <f>E17</f>
        <v>1639.76</v>
      </c>
      <c r="F25" s="18">
        <f>F17</f>
        <v>0</v>
      </c>
      <c r="G25" s="37">
        <f>SUM(G18:G24)</f>
        <v>1426.7999999999997</v>
      </c>
      <c r="H25" s="37"/>
    </row>
    <row r="26" spans="1:9" ht="12.75">
      <c r="A26" s="20"/>
      <c r="B26" s="30" t="s">
        <v>30</v>
      </c>
      <c r="C26" s="18">
        <v>2038.14</v>
      </c>
      <c r="D26" s="18">
        <f>D16+D25</f>
        <v>6.13</v>
      </c>
      <c r="E26" s="18">
        <f>E16+E25</f>
        <v>2032.01</v>
      </c>
      <c r="F26" s="18">
        <f>F16+F25</f>
        <v>0</v>
      </c>
      <c r="G26" s="20">
        <f>G16+G25</f>
        <v>1917.0499999999997</v>
      </c>
      <c r="H26" s="20">
        <f>D26+E26-G26</f>
        <v>121.09000000000037</v>
      </c>
      <c r="I26" s="529"/>
    </row>
    <row r="27" s="36" customFormat="1" ht="15.75" customHeight="1"/>
    <row r="28" s="36" customFormat="1" ht="15.75" customHeight="1"/>
    <row r="29" s="36" customFormat="1" ht="15.75" customHeight="1"/>
    <row r="30" spans="6:10" ht="12.75" customHeight="1">
      <c r="F30" s="594" t="s">
        <v>1086</v>
      </c>
      <c r="G30" s="594"/>
      <c r="H30" s="594"/>
      <c r="I30" s="594"/>
      <c r="J30" s="594"/>
    </row>
    <row r="31" spans="6:10" ht="12.75" customHeight="1">
      <c r="F31" s="594"/>
      <c r="G31" s="594"/>
      <c r="H31" s="594"/>
      <c r="I31" s="594"/>
      <c r="J31" s="594"/>
    </row>
    <row r="32" spans="6:10" ht="12.75" customHeight="1">
      <c r="F32" s="594"/>
      <c r="G32" s="594"/>
      <c r="H32" s="594"/>
      <c r="I32" s="594"/>
      <c r="J32" s="594"/>
    </row>
    <row r="33" spans="6:10" ht="12.75" customHeight="1">
      <c r="F33" s="594"/>
      <c r="G33" s="594"/>
      <c r="H33" s="594"/>
      <c r="I33" s="594"/>
      <c r="J33" s="594"/>
    </row>
  </sheetData>
  <sheetProtection/>
  <mergeCells count="15">
    <mergeCell ref="A2:H2"/>
    <mergeCell ref="A3:H3"/>
    <mergeCell ref="C12:C15"/>
    <mergeCell ref="D12:D15"/>
    <mergeCell ref="F12:F15"/>
    <mergeCell ref="H12:H15"/>
    <mergeCell ref="A5:H5"/>
    <mergeCell ref="E12:E15"/>
    <mergeCell ref="A8:B8"/>
    <mergeCell ref="D17:D24"/>
    <mergeCell ref="E17:E24"/>
    <mergeCell ref="F17:F24"/>
    <mergeCell ref="C17:C24"/>
    <mergeCell ref="H17:H24"/>
    <mergeCell ref="F30:J33"/>
  </mergeCells>
  <printOptions horizontalCentered="1"/>
  <pageMargins left="0.708661417322835" right="0.708661417322835" top="0.236220472440945" bottom="0" header="0.31496062992126" footer="0.31496062992126"/>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pageSetUpPr fitToPage="1"/>
  </sheetPr>
  <dimension ref="A1:O60"/>
  <sheetViews>
    <sheetView zoomScaleSheetLayoutView="85" zoomScalePageLayoutView="0" workbookViewId="0" topLeftCell="A31">
      <selection activeCell="I28" sqref="I28"/>
    </sheetView>
  </sheetViews>
  <sheetFormatPr defaultColWidth="9.140625" defaultRowHeight="12.75"/>
  <cols>
    <col min="1" max="1" width="9.140625" style="16" customWidth="1"/>
    <col min="2" max="2" width="19.28125" style="16" customWidth="1"/>
    <col min="3" max="3" width="28.421875" style="16" customWidth="1"/>
    <col min="4" max="4" width="27.7109375" style="16" customWidth="1"/>
    <col min="5" max="5" width="30.28125" style="16" customWidth="1"/>
    <col min="6" max="16384" width="9.140625" style="16" customWidth="1"/>
  </cols>
  <sheetData>
    <row r="1" ht="15">
      <c r="E1" s="40" t="s">
        <v>502</v>
      </c>
    </row>
    <row r="2" spans="4:5" ht="15">
      <c r="D2" s="44" t="s">
        <v>0</v>
      </c>
      <c r="E2" s="44"/>
    </row>
    <row r="3" spans="2:5" ht="20.25">
      <c r="B3" s="158"/>
      <c r="C3" s="573" t="s">
        <v>693</v>
      </c>
      <c r="D3" s="573"/>
      <c r="E3" s="573"/>
    </row>
    <row r="4" ht="10.5" customHeight="1"/>
    <row r="5" spans="1:5" ht="30.75" customHeight="1">
      <c r="A5" s="678" t="s">
        <v>757</v>
      </c>
      <c r="B5" s="678"/>
      <c r="C5" s="678"/>
      <c r="D5" s="678"/>
      <c r="E5" s="678"/>
    </row>
    <row r="7" ht="0.75" customHeight="1"/>
    <row r="8" spans="1:2" ht="12.75">
      <c r="A8" s="566" t="s">
        <v>876</v>
      </c>
      <c r="B8" s="566"/>
    </row>
    <row r="9" spans="4:15" ht="12.75">
      <c r="D9" s="633" t="s">
        <v>773</v>
      </c>
      <c r="E9" s="633"/>
      <c r="O9" s="22"/>
    </row>
    <row r="10" spans="1:15" ht="26.25" customHeight="1">
      <c r="A10" s="550" t="s">
        <v>2</v>
      </c>
      <c r="B10" s="550" t="s">
        <v>3</v>
      </c>
      <c r="C10" s="683" t="s">
        <v>498</v>
      </c>
      <c r="D10" s="684"/>
      <c r="E10" s="685"/>
      <c r="O10" s="22"/>
    </row>
    <row r="11" spans="1:5" ht="56.25" customHeight="1">
      <c r="A11" s="550"/>
      <c r="B11" s="550"/>
      <c r="C11" s="5" t="s">
        <v>500</v>
      </c>
      <c r="D11" s="5" t="s">
        <v>501</v>
      </c>
      <c r="E11" s="5" t="s">
        <v>499</v>
      </c>
    </row>
    <row r="12" spans="1:5" s="22" customFormat="1" ht="15.75" customHeight="1">
      <c r="A12" s="67">
        <v>1</v>
      </c>
      <c r="B12" s="5">
        <v>2</v>
      </c>
      <c r="C12" s="67">
        <v>3</v>
      </c>
      <c r="D12" s="5">
        <v>4</v>
      </c>
      <c r="E12" s="67">
        <v>5</v>
      </c>
    </row>
    <row r="13" spans="1:5" s="111" customFormat="1" ht="13.5" customHeight="1">
      <c r="A13" s="5">
        <v>1</v>
      </c>
      <c r="B13" s="156" t="s">
        <v>878</v>
      </c>
      <c r="C13" s="406">
        <v>1</v>
      </c>
      <c r="D13" s="349">
        <v>4</v>
      </c>
      <c r="E13" s="409">
        <v>6129</v>
      </c>
    </row>
    <row r="14" spans="1:5" s="111" customFormat="1" ht="13.5" customHeight="1">
      <c r="A14" s="5">
        <v>2</v>
      </c>
      <c r="B14" s="156" t="s">
        <v>879</v>
      </c>
      <c r="C14" s="406">
        <v>1</v>
      </c>
      <c r="D14" s="349">
        <v>6</v>
      </c>
      <c r="E14" s="409">
        <v>4919</v>
      </c>
    </row>
    <row r="15" spans="1:5" s="111" customFormat="1" ht="13.5" customHeight="1">
      <c r="A15" s="5">
        <v>3</v>
      </c>
      <c r="B15" s="156" t="s">
        <v>880</v>
      </c>
      <c r="C15" s="406">
        <v>1</v>
      </c>
      <c r="D15" s="349">
        <v>6</v>
      </c>
      <c r="E15" s="409">
        <v>3687</v>
      </c>
    </row>
    <row r="16" spans="1:5" s="111" customFormat="1" ht="13.5" customHeight="1">
      <c r="A16" s="5">
        <v>4</v>
      </c>
      <c r="B16" s="156" t="s">
        <v>881</v>
      </c>
      <c r="C16" s="406">
        <v>1</v>
      </c>
      <c r="D16" s="349">
        <v>7</v>
      </c>
      <c r="E16" s="409">
        <v>2748</v>
      </c>
    </row>
    <row r="17" spans="1:5" s="111" customFormat="1" ht="13.5" customHeight="1">
      <c r="A17" s="5">
        <v>5</v>
      </c>
      <c r="B17" s="156" t="s">
        <v>882</v>
      </c>
      <c r="C17" s="406">
        <v>1</v>
      </c>
      <c r="D17" s="349">
        <v>8</v>
      </c>
      <c r="E17" s="409">
        <v>4941</v>
      </c>
    </row>
    <row r="18" spans="1:5" s="111" customFormat="1" ht="13.5" customHeight="1">
      <c r="A18" s="5">
        <v>6</v>
      </c>
      <c r="B18" s="156" t="s">
        <v>883</v>
      </c>
      <c r="C18" s="406">
        <v>1</v>
      </c>
      <c r="D18" s="349">
        <v>6</v>
      </c>
      <c r="E18" s="409">
        <v>2361</v>
      </c>
    </row>
    <row r="19" spans="1:5" s="111" customFormat="1" ht="13.5" customHeight="1">
      <c r="A19" s="5">
        <v>7</v>
      </c>
      <c r="B19" s="156" t="s">
        <v>884</v>
      </c>
      <c r="C19" s="406">
        <v>1</v>
      </c>
      <c r="D19" s="349">
        <v>7</v>
      </c>
      <c r="E19" s="409">
        <v>4144</v>
      </c>
    </row>
    <row r="20" spans="1:5" s="111" customFormat="1" ht="13.5" customHeight="1">
      <c r="A20" s="5">
        <v>8</v>
      </c>
      <c r="B20" s="156" t="s">
        <v>885</v>
      </c>
      <c r="C20" s="406">
        <v>1</v>
      </c>
      <c r="D20" s="349">
        <v>7</v>
      </c>
      <c r="E20" s="409">
        <v>2375</v>
      </c>
    </row>
    <row r="21" spans="1:5" s="111" customFormat="1" ht="13.5" customHeight="1">
      <c r="A21" s="5">
        <v>9</v>
      </c>
      <c r="B21" s="156" t="s">
        <v>886</v>
      </c>
      <c r="C21" s="406">
        <v>1</v>
      </c>
      <c r="D21" s="349">
        <v>8</v>
      </c>
      <c r="E21" s="409">
        <v>1243</v>
      </c>
    </row>
    <row r="22" spans="1:5" s="111" customFormat="1" ht="13.5" customHeight="1">
      <c r="A22" s="5">
        <v>10</v>
      </c>
      <c r="B22" s="156" t="s">
        <v>887</v>
      </c>
      <c r="C22" s="406">
        <v>1</v>
      </c>
      <c r="D22" s="349">
        <v>7</v>
      </c>
      <c r="E22" s="409">
        <v>3787</v>
      </c>
    </row>
    <row r="23" spans="1:5" s="111" customFormat="1" ht="13.5" customHeight="1">
      <c r="A23" s="5">
        <v>11</v>
      </c>
      <c r="B23" s="156" t="s">
        <v>888</v>
      </c>
      <c r="C23" s="406">
        <v>1</v>
      </c>
      <c r="D23" s="349">
        <v>6</v>
      </c>
      <c r="E23" s="409">
        <v>4501</v>
      </c>
    </row>
    <row r="24" spans="1:5" s="111" customFormat="1" ht="13.5" customHeight="1">
      <c r="A24" s="5">
        <v>12</v>
      </c>
      <c r="B24" s="156" t="s">
        <v>889</v>
      </c>
      <c r="C24" s="406">
        <v>1</v>
      </c>
      <c r="D24" s="349">
        <v>6</v>
      </c>
      <c r="E24" s="409">
        <v>5183</v>
      </c>
    </row>
    <row r="25" spans="1:5" s="111" customFormat="1" ht="13.5" customHeight="1">
      <c r="A25" s="5">
        <v>13</v>
      </c>
      <c r="B25" s="156" t="s">
        <v>890</v>
      </c>
      <c r="C25" s="406">
        <v>1</v>
      </c>
      <c r="D25" s="349">
        <v>6</v>
      </c>
      <c r="E25" s="409">
        <v>4677</v>
      </c>
    </row>
    <row r="26" spans="1:5" s="111" customFormat="1" ht="13.5" customHeight="1">
      <c r="A26" s="5">
        <v>14</v>
      </c>
      <c r="B26" s="156" t="s">
        <v>891</v>
      </c>
      <c r="C26" s="406">
        <v>1</v>
      </c>
      <c r="D26" s="349">
        <v>7</v>
      </c>
      <c r="E26" s="409">
        <v>3418</v>
      </c>
    </row>
    <row r="27" spans="1:5" s="111" customFormat="1" ht="13.5" customHeight="1">
      <c r="A27" s="5">
        <v>15</v>
      </c>
      <c r="B27" s="156" t="s">
        <v>892</v>
      </c>
      <c r="C27" s="406">
        <v>1</v>
      </c>
      <c r="D27" s="349">
        <v>6</v>
      </c>
      <c r="E27" s="409">
        <v>4696</v>
      </c>
    </row>
    <row r="28" spans="1:5" s="111" customFormat="1" ht="13.5" customHeight="1">
      <c r="A28" s="5">
        <v>16</v>
      </c>
      <c r="B28" s="156" t="s">
        <v>893</v>
      </c>
      <c r="C28" s="406">
        <v>1</v>
      </c>
      <c r="D28" s="349">
        <v>7</v>
      </c>
      <c r="E28" s="409">
        <v>3557</v>
      </c>
    </row>
    <row r="29" spans="1:5" s="111" customFormat="1" ht="13.5" customHeight="1">
      <c r="A29" s="5">
        <v>17</v>
      </c>
      <c r="B29" s="156" t="s">
        <v>894</v>
      </c>
      <c r="C29" s="406">
        <v>1</v>
      </c>
      <c r="D29" s="349">
        <v>6</v>
      </c>
      <c r="E29" s="409">
        <v>343</v>
      </c>
    </row>
    <row r="30" spans="1:5" s="111" customFormat="1" ht="13.5" customHeight="1">
      <c r="A30" s="5">
        <v>18</v>
      </c>
      <c r="B30" s="156" t="s">
        <v>895</v>
      </c>
      <c r="C30" s="406">
        <v>1</v>
      </c>
      <c r="D30" s="349">
        <v>7</v>
      </c>
      <c r="E30" s="409">
        <v>4323</v>
      </c>
    </row>
    <row r="31" spans="1:5" s="111" customFormat="1" ht="13.5" customHeight="1">
      <c r="A31" s="5">
        <v>19</v>
      </c>
      <c r="B31" s="156" t="s">
        <v>896</v>
      </c>
      <c r="C31" s="406">
        <v>1</v>
      </c>
      <c r="D31" s="349">
        <v>6</v>
      </c>
      <c r="E31" s="409">
        <v>5630</v>
      </c>
    </row>
    <row r="32" spans="1:5" s="111" customFormat="1" ht="13.5" customHeight="1">
      <c r="A32" s="5">
        <v>20</v>
      </c>
      <c r="B32" s="156" t="s">
        <v>897</v>
      </c>
      <c r="C32" s="406">
        <v>1</v>
      </c>
      <c r="D32" s="349">
        <v>4</v>
      </c>
      <c r="E32" s="409">
        <v>4730</v>
      </c>
    </row>
    <row r="33" spans="1:5" s="111" customFormat="1" ht="13.5" customHeight="1">
      <c r="A33" s="5">
        <v>21</v>
      </c>
      <c r="B33" s="156" t="s">
        <v>898</v>
      </c>
      <c r="C33" s="406">
        <v>1</v>
      </c>
      <c r="D33" s="349">
        <v>6</v>
      </c>
      <c r="E33" s="409">
        <v>3467</v>
      </c>
    </row>
    <row r="34" spans="1:5" s="111" customFormat="1" ht="13.5" customHeight="1">
      <c r="A34" s="5">
        <v>22</v>
      </c>
      <c r="B34" s="156" t="s">
        <v>899</v>
      </c>
      <c r="C34" s="406">
        <v>1</v>
      </c>
      <c r="D34" s="349">
        <v>7</v>
      </c>
      <c r="E34" s="409">
        <v>4181</v>
      </c>
    </row>
    <row r="35" spans="1:5" s="111" customFormat="1" ht="13.5" customHeight="1">
      <c r="A35" s="5">
        <v>23</v>
      </c>
      <c r="B35" s="156" t="s">
        <v>900</v>
      </c>
      <c r="C35" s="406">
        <v>1</v>
      </c>
      <c r="D35" s="349">
        <v>6</v>
      </c>
      <c r="E35" s="409">
        <v>7149</v>
      </c>
    </row>
    <row r="36" spans="1:5" s="111" customFormat="1" ht="13.5" customHeight="1">
      <c r="A36" s="5">
        <v>24</v>
      </c>
      <c r="B36" s="156" t="s">
        <v>901</v>
      </c>
      <c r="C36" s="406">
        <v>1</v>
      </c>
      <c r="D36" s="349">
        <v>6</v>
      </c>
      <c r="E36" s="409">
        <v>4501</v>
      </c>
    </row>
    <row r="37" spans="1:5" s="111" customFormat="1" ht="13.5" customHeight="1">
      <c r="A37" s="5">
        <v>25</v>
      </c>
      <c r="B37" s="156" t="s">
        <v>902</v>
      </c>
      <c r="C37" s="406">
        <v>1</v>
      </c>
      <c r="D37" s="349">
        <v>4</v>
      </c>
      <c r="E37" s="409">
        <v>1846</v>
      </c>
    </row>
    <row r="38" spans="1:5" s="111" customFormat="1" ht="13.5" customHeight="1">
      <c r="A38" s="5">
        <v>26</v>
      </c>
      <c r="B38" s="156" t="s">
        <v>903</v>
      </c>
      <c r="C38" s="406">
        <v>1</v>
      </c>
      <c r="D38" s="349">
        <v>5</v>
      </c>
      <c r="E38" s="409">
        <v>3311</v>
      </c>
    </row>
    <row r="39" spans="1:5" s="111" customFormat="1" ht="13.5" customHeight="1">
      <c r="A39" s="5">
        <v>27</v>
      </c>
      <c r="B39" s="156" t="s">
        <v>904</v>
      </c>
      <c r="C39" s="406">
        <v>1</v>
      </c>
      <c r="D39" s="349">
        <v>6</v>
      </c>
      <c r="E39" s="409">
        <v>3873</v>
      </c>
    </row>
    <row r="40" spans="1:5" s="111" customFormat="1" ht="13.5" customHeight="1">
      <c r="A40" s="5">
        <v>28</v>
      </c>
      <c r="B40" s="156" t="s">
        <v>905</v>
      </c>
      <c r="C40" s="406">
        <v>1</v>
      </c>
      <c r="D40" s="349">
        <v>6</v>
      </c>
      <c r="E40" s="409">
        <v>3430</v>
      </c>
    </row>
    <row r="41" spans="1:5" s="111" customFormat="1" ht="13.5" customHeight="1">
      <c r="A41" s="5">
        <v>29</v>
      </c>
      <c r="B41" s="156" t="s">
        <v>906</v>
      </c>
      <c r="C41" s="406">
        <v>1</v>
      </c>
      <c r="D41" s="349">
        <v>7</v>
      </c>
      <c r="E41" s="409">
        <v>1943</v>
      </c>
    </row>
    <row r="42" spans="1:5" s="111" customFormat="1" ht="13.5" customHeight="1">
      <c r="A42" s="5">
        <v>30</v>
      </c>
      <c r="B42" s="156" t="s">
        <v>907</v>
      </c>
      <c r="C42" s="406">
        <v>1</v>
      </c>
      <c r="D42" s="349">
        <v>6</v>
      </c>
      <c r="E42" s="409">
        <v>1876</v>
      </c>
    </row>
    <row r="43" spans="1:5" ht="13.5" customHeight="1">
      <c r="A43" s="5">
        <v>31</v>
      </c>
      <c r="B43" s="321" t="s">
        <v>908</v>
      </c>
      <c r="C43" s="406">
        <v>1</v>
      </c>
      <c r="D43" s="348">
        <v>4</v>
      </c>
      <c r="E43" s="409">
        <v>1210</v>
      </c>
    </row>
    <row r="44" spans="1:5" ht="13.5" customHeight="1">
      <c r="A44" s="5">
        <v>32</v>
      </c>
      <c r="B44" s="321" t="s">
        <v>909</v>
      </c>
      <c r="C44" s="406">
        <v>1</v>
      </c>
      <c r="D44" s="348">
        <v>7</v>
      </c>
      <c r="E44" s="409">
        <v>1779</v>
      </c>
    </row>
    <row r="45" spans="1:5" ht="13.5" customHeight="1">
      <c r="A45" s="5">
        <v>33</v>
      </c>
      <c r="B45" s="321" t="s">
        <v>910</v>
      </c>
      <c r="C45" s="406">
        <v>1</v>
      </c>
      <c r="D45" s="348">
        <v>6</v>
      </c>
      <c r="E45" s="409">
        <v>3288</v>
      </c>
    </row>
    <row r="46" spans="1:5" ht="13.5" customHeight="1">
      <c r="A46" s="5">
        <v>34</v>
      </c>
      <c r="B46" s="321" t="s">
        <v>911</v>
      </c>
      <c r="C46" s="406">
        <v>1</v>
      </c>
      <c r="D46" s="348">
        <v>7</v>
      </c>
      <c r="E46" s="409">
        <v>2075</v>
      </c>
    </row>
    <row r="47" spans="1:5" ht="13.5" customHeight="1">
      <c r="A47" s="5">
        <v>35</v>
      </c>
      <c r="B47" s="321" t="s">
        <v>912</v>
      </c>
      <c r="C47" s="406">
        <v>1</v>
      </c>
      <c r="D47" s="348">
        <v>6</v>
      </c>
      <c r="E47" s="409">
        <v>3430</v>
      </c>
    </row>
    <row r="48" spans="1:5" ht="13.5" customHeight="1">
      <c r="A48" s="5">
        <v>36</v>
      </c>
      <c r="B48" s="321" t="s">
        <v>913</v>
      </c>
      <c r="C48" s="406">
        <v>1</v>
      </c>
      <c r="D48" s="348">
        <v>6</v>
      </c>
      <c r="E48" s="409">
        <v>2621</v>
      </c>
    </row>
    <row r="49" spans="1:5" ht="13.5" customHeight="1">
      <c r="A49" s="5">
        <v>37</v>
      </c>
      <c r="B49" s="321" t="s">
        <v>914</v>
      </c>
      <c r="C49" s="406">
        <v>1</v>
      </c>
      <c r="D49" s="348">
        <v>6</v>
      </c>
      <c r="E49" s="409">
        <v>3515</v>
      </c>
    </row>
    <row r="50" spans="1:5" ht="13.5" customHeight="1">
      <c r="A50" s="5">
        <v>38</v>
      </c>
      <c r="B50" s="321" t="s">
        <v>915</v>
      </c>
      <c r="C50" s="406">
        <v>1</v>
      </c>
      <c r="D50" s="348">
        <v>5</v>
      </c>
      <c r="E50" s="409">
        <v>3232</v>
      </c>
    </row>
    <row r="51" spans="1:5" ht="13.5" customHeight="1">
      <c r="A51" s="543" t="s">
        <v>14</v>
      </c>
      <c r="B51" s="544"/>
      <c r="C51" s="407">
        <f>SUM(C13:C50)</f>
        <v>38</v>
      </c>
      <c r="D51" s="348">
        <f>SUM(D13:D50)</f>
        <v>233</v>
      </c>
      <c r="E51" s="348">
        <f>SUM(E13:E50)</f>
        <v>134119</v>
      </c>
    </row>
    <row r="52" ht="12.75">
      <c r="E52" s="408"/>
    </row>
    <row r="57" spans="4:8" ht="12.75" customHeight="1">
      <c r="D57" s="594" t="s">
        <v>1086</v>
      </c>
      <c r="E57" s="594"/>
      <c r="F57" s="594"/>
      <c r="G57" s="594"/>
      <c r="H57" s="594"/>
    </row>
    <row r="58" spans="4:8" ht="12.75" customHeight="1">
      <c r="D58" s="594"/>
      <c r="E58" s="594"/>
      <c r="F58" s="594"/>
      <c r="G58" s="594"/>
      <c r="H58" s="594"/>
    </row>
    <row r="59" spans="4:8" ht="12.75" customHeight="1">
      <c r="D59" s="594"/>
      <c r="E59" s="594"/>
      <c r="F59" s="594"/>
      <c r="G59" s="594"/>
      <c r="H59" s="594"/>
    </row>
    <row r="60" spans="4:8" ht="12.75" customHeight="1">
      <c r="D60" s="594"/>
      <c r="E60" s="594"/>
      <c r="F60" s="594"/>
      <c r="G60" s="594"/>
      <c r="H60" s="594"/>
    </row>
  </sheetData>
  <sheetProtection/>
  <mergeCells count="9">
    <mergeCell ref="D57:H60"/>
    <mergeCell ref="A51:B51"/>
    <mergeCell ref="C3:E3"/>
    <mergeCell ref="A5:E5"/>
    <mergeCell ref="C10:E10"/>
    <mergeCell ref="D9:E9"/>
    <mergeCell ref="B10:B11"/>
    <mergeCell ref="A10:A11"/>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1">
      <selection activeCell="E36" sqref="E36"/>
    </sheetView>
  </sheetViews>
  <sheetFormatPr defaultColWidth="9.140625" defaultRowHeight="12.75"/>
  <sheetData>
    <row r="2" ht="12.75">
      <c r="B2" s="15"/>
    </row>
    <row r="4" spans="2:8" ht="12.75" customHeight="1">
      <c r="B4" s="541"/>
      <c r="C4" s="541"/>
      <c r="D4" s="541"/>
      <c r="E4" s="541"/>
      <c r="F4" s="541"/>
      <c r="G4" s="541"/>
      <c r="H4" s="541"/>
    </row>
    <row r="5" spans="2:8" ht="12.75" customHeight="1">
      <c r="B5" s="541"/>
      <c r="C5" s="541"/>
      <c r="D5" s="541"/>
      <c r="E5" s="541"/>
      <c r="F5" s="541"/>
      <c r="G5" s="541"/>
      <c r="H5" s="541"/>
    </row>
    <row r="6" spans="2:8" ht="12.75" customHeight="1">
      <c r="B6" s="541"/>
      <c r="C6" s="541"/>
      <c r="D6" s="541"/>
      <c r="E6" s="541"/>
      <c r="F6" s="541"/>
      <c r="G6" s="541"/>
      <c r="H6" s="541"/>
    </row>
    <row r="7" spans="2:8" ht="12.75" customHeight="1">
      <c r="B7" s="541"/>
      <c r="C7" s="541"/>
      <c r="D7" s="541"/>
      <c r="E7" s="541"/>
      <c r="F7" s="541"/>
      <c r="G7" s="541"/>
      <c r="H7" s="541"/>
    </row>
    <row r="8" spans="2:8" ht="12.75" customHeight="1">
      <c r="B8" s="541"/>
      <c r="C8" s="541"/>
      <c r="D8" s="541"/>
      <c r="E8" s="541"/>
      <c r="F8" s="541"/>
      <c r="G8" s="541"/>
      <c r="H8" s="541"/>
    </row>
    <row r="9" spans="2:8" ht="12.75" customHeight="1">
      <c r="B9" s="541"/>
      <c r="C9" s="541"/>
      <c r="D9" s="541"/>
      <c r="E9" s="541"/>
      <c r="F9" s="541"/>
      <c r="G9" s="541"/>
      <c r="H9" s="541"/>
    </row>
    <row r="10" spans="2:8" ht="12.75" customHeight="1">
      <c r="B10" s="541"/>
      <c r="C10" s="541"/>
      <c r="D10" s="541"/>
      <c r="E10" s="541"/>
      <c r="F10" s="541"/>
      <c r="G10" s="541"/>
      <c r="H10" s="541"/>
    </row>
    <row r="11" spans="2:8" ht="12.75" customHeight="1">
      <c r="B11" s="541"/>
      <c r="C11" s="541"/>
      <c r="D11" s="541"/>
      <c r="E11" s="541"/>
      <c r="F11" s="541"/>
      <c r="G11" s="541"/>
      <c r="H11" s="541"/>
    </row>
    <row r="12" spans="2:8" ht="12.75" customHeight="1">
      <c r="B12" s="541"/>
      <c r="C12" s="541"/>
      <c r="D12" s="541"/>
      <c r="E12" s="541"/>
      <c r="F12" s="541"/>
      <c r="G12" s="541"/>
      <c r="H12" s="541"/>
    </row>
    <row r="13" spans="2:8" ht="12.75" customHeight="1">
      <c r="B13" s="541"/>
      <c r="C13" s="541"/>
      <c r="D13" s="541"/>
      <c r="E13" s="541"/>
      <c r="F13" s="541"/>
      <c r="G13" s="541"/>
      <c r="H13" s="541"/>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L57"/>
  <sheetViews>
    <sheetView zoomScaleSheetLayoutView="110" zoomScalePageLayoutView="0" workbookViewId="0" topLeftCell="A34">
      <selection activeCell="A51" sqref="A51:IV51"/>
    </sheetView>
  </sheetViews>
  <sheetFormatPr defaultColWidth="9.140625" defaultRowHeight="12.75"/>
  <cols>
    <col min="1" max="1" width="8.28125" style="0" customWidth="1"/>
    <col min="2" max="3" width="14.28125" style="0" customWidth="1"/>
    <col min="4" max="4" width="13.57421875" style="0" customWidth="1"/>
    <col min="5" max="6" width="12.8515625" style="0" customWidth="1"/>
    <col min="7" max="7" width="15.28125" style="0" customWidth="1"/>
    <col min="8" max="8" width="15.421875" style="0" customWidth="1"/>
    <col min="9" max="9" width="13.28125" style="0" customWidth="1"/>
  </cols>
  <sheetData>
    <row r="1" spans="8:9" ht="18">
      <c r="H1" s="686" t="s">
        <v>663</v>
      </c>
      <c r="I1" s="686"/>
    </row>
    <row r="2" spans="3:9" ht="18">
      <c r="C2" s="642" t="s">
        <v>0</v>
      </c>
      <c r="D2" s="642"/>
      <c r="E2" s="642"/>
      <c r="F2" s="642"/>
      <c r="G2" s="642"/>
      <c r="H2" s="254"/>
      <c r="I2" s="230"/>
    </row>
    <row r="3" spans="2:9" ht="21">
      <c r="B3" s="643" t="s">
        <v>693</v>
      </c>
      <c r="C3" s="643"/>
      <c r="D3" s="643"/>
      <c r="E3" s="643"/>
      <c r="F3" s="643"/>
      <c r="G3" s="643"/>
      <c r="H3" s="231"/>
      <c r="I3" s="231"/>
    </row>
    <row r="4" spans="3:9" ht="21">
      <c r="C4" s="201"/>
      <c r="D4" s="201"/>
      <c r="E4" s="201"/>
      <c r="F4" s="201"/>
      <c r="G4" s="201"/>
      <c r="H4" s="201"/>
      <c r="I4" s="231"/>
    </row>
    <row r="5" spans="3:8" ht="20.25" customHeight="1">
      <c r="C5" s="687" t="s">
        <v>758</v>
      </c>
      <c r="D5" s="687"/>
      <c r="E5" s="687"/>
      <c r="F5" s="687"/>
      <c r="G5" s="687"/>
      <c r="H5" s="687"/>
    </row>
    <row r="6" spans="1:9" ht="20.25" customHeight="1">
      <c r="A6" s="566" t="s">
        <v>876</v>
      </c>
      <c r="B6" s="566"/>
      <c r="C6" s="234"/>
      <c r="D6" s="234"/>
      <c r="E6" s="234"/>
      <c r="F6" s="234"/>
      <c r="G6" s="234"/>
      <c r="H6" s="689"/>
      <c r="I6" s="689"/>
    </row>
    <row r="7" spans="1:9" ht="15" customHeight="1">
      <c r="A7" s="688" t="s">
        <v>68</v>
      </c>
      <c r="B7" s="688" t="s">
        <v>31</v>
      </c>
      <c r="C7" s="688" t="s">
        <v>403</v>
      </c>
      <c r="D7" s="688" t="s">
        <v>382</v>
      </c>
      <c r="E7" s="688" t="s">
        <v>381</v>
      </c>
      <c r="F7" s="688"/>
      <c r="G7" s="688"/>
      <c r="H7" s="688" t="s">
        <v>874</v>
      </c>
      <c r="I7" s="690" t="s">
        <v>407</v>
      </c>
    </row>
    <row r="8" spans="1:9" ht="12.75" customHeight="1">
      <c r="A8" s="688"/>
      <c r="B8" s="688"/>
      <c r="C8" s="688"/>
      <c r="D8" s="688"/>
      <c r="E8" s="688" t="s">
        <v>404</v>
      </c>
      <c r="F8" s="690" t="s">
        <v>405</v>
      </c>
      <c r="G8" s="688" t="s">
        <v>406</v>
      </c>
      <c r="H8" s="688"/>
      <c r="I8" s="691"/>
    </row>
    <row r="9" spans="1:9" ht="20.25" customHeight="1">
      <c r="A9" s="688"/>
      <c r="B9" s="688"/>
      <c r="C9" s="688"/>
      <c r="D9" s="688"/>
      <c r="E9" s="688"/>
      <c r="F9" s="691"/>
      <c r="G9" s="688"/>
      <c r="H9" s="688"/>
      <c r="I9" s="691"/>
    </row>
    <row r="10" spans="1:9" ht="63.75" customHeight="1">
      <c r="A10" s="688"/>
      <c r="B10" s="688"/>
      <c r="C10" s="688"/>
      <c r="D10" s="688"/>
      <c r="E10" s="688"/>
      <c r="F10" s="692"/>
      <c r="G10" s="688"/>
      <c r="H10" s="688"/>
      <c r="I10" s="692"/>
    </row>
    <row r="11" spans="1:9" ht="15">
      <c r="A11" s="236">
        <v>1</v>
      </c>
      <c r="B11" s="236">
        <v>2</v>
      </c>
      <c r="C11" s="237">
        <v>3</v>
      </c>
      <c r="D11" s="236">
        <v>4</v>
      </c>
      <c r="E11" s="236">
        <v>5</v>
      </c>
      <c r="F11" s="237">
        <v>6</v>
      </c>
      <c r="G11" s="236">
        <v>7</v>
      </c>
      <c r="H11" s="236">
        <v>8</v>
      </c>
      <c r="I11" s="237">
        <v>9</v>
      </c>
    </row>
    <row r="12" spans="1:9" ht="12.75">
      <c r="A12" s="5">
        <v>1</v>
      </c>
      <c r="B12" s="156" t="s">
        <v>878</v>
      </c>
      <c r="C12" s="693" t="s">
        <v>933</v>
      </c>
      <c r="D12" s="693"/>
      <c r="E12" s="693"/>
      <c r="F12" s="693"/>
      <c r="G12" s="693"/>
      <c r="H12" s="693"/>
      <c r="I12" s="693"/>
    </row>
    <row r="13" spans="1:9" ht="12.75">
      <c r="A13" s="5">
        <v>2</v>
      </c>
      <c r="B13" s="156" t="s">
        <v>879</v>
      </c>
      <c r="C13" s="693"/>
      <c r="D13" s="693"/>
      <c r="E13" s="693"/>
      <c r="F13" s="693"/>
      <c r="G13" s="693"/>
      <c r="H13" s="693"/>
      <c r="I13" s="693"/>
    </row>
    <row r="14" spans="1:9" ht="12.75">
      <c r="A14" s="5">
        <v>3</v>
      </c>
      <c r="B14" s="156" t="s">
        <v>880</v>
      </c>
      <c r="C14" s="693"/>
      <c r="D14" s="693"/>
      <c r="E14" s="693"/>
      <c r="F14" s="693"/>
      <c r="G14" s="693"/>
      <c r="H14" s="693"/>
      <c r="I14" s="693"/>
    </row>
    <row r="15" spans="1:9" ht="12.75">
      <c r="A15" s="5">
        <v>4</v>
      </c>
      <c r="B15" s="156" t="s">
        <v>881</v>
      </c>
      <c r="C15" s="693"/>
      <c r="D15" s="693"/>
      <c r="E15" s="693"/>
      <c r="F15" s="693"/>
      <c r="G15" s="693"/>
      <c r="H15" s="693"/>
      <c r="I15" s="693"/>
    </row>
    <row r="16" spans="1:9" ht="12.75">
      <c r="A16" s="5">
        <v>5</v>
      </c>
      <c r="B16" s="156" t="s">
        <v>882</v>
      </c>
      <c r="C16" s="693"/>
      <c r="D16" s="693"/>
      <c r="E16" s="693"/>
      <c r="F16" s="693"/>
      <c r="G16" s="693"/>
      <c r="H16" s="693"/>
      <c r="I16" s="693"/>
    </row>
    <row r="17" spans="1:9" ht="12.75">
      <c r="A17" s="5">
        <v>6</v>
      </c>
      <c r="B17" s="156" t="s">
        <v>883</v>
      </c>
      <c r="C17" s="693"/>
      <c r="D17" s="693"/>
      <c r="E17" s="693"/>
      <c r="F17" s="693"/>
      <c r="G17" s="693"/>
      <c r="H17" s="693"/>
      <c r="I17" s="693"/>
    </row>
    <row r="18" spans="1:9" ht="12.75">
      <c r="A18" s="5">
        <v>7</v>
      </c>
      <c r="B18" s="156" t="s">
        <v>884</v>
      </c>
      <c r="C18" s="693"/>
      <c r="D18" s="693"/>
      <c r="E18" s="693"/>
      <c r="F18" s="693"/>
      <c r="G18" s="693"/>
      <c r="H18" s="693"/>
      <c r="I18" s="693"/>
    </row>
    <row r="19" spans="1:9" ht="12.75">
      <c r="A19" s="5">
        <v>8</v>
      </c>
      <c r="B19" s="156" t="s">
        <v>885</v>
      </c>
      <c r="C19" s="693"/>
      <c r="D19" s="693"/>
      <c r="E19" s="693"/>
      <c r="F19" s="693"/>
      <c r="G19" s="693"/>
      <c r="H19" s="693"/>
      <c r="I19" s="693"/>
    </row>
    <row r="20" spans="1:9" ht="12.75">
      <c r="A20" s="5">
        <v>9</v>
      </c>
      <c r="B20" s="156" t="s">
        <v>886</v>
      </c>
      <c r="C20" s="693"/>
      <c r="D20" s="693"/>
      <c r="E20" s="693"/>
      <c r="F20" s="693"/>
      <c r="G20" s="693"/>
      <c r="H20" s="693"/>
      <c r="I20" s="693"/>
    </row>
    <row r="21" spans="1:9" ht="12.75">
      <c r="A21" s="5">
        <v>10</v>
      </c>
      <c r="B21" s="156" t="s">
        <v>887</v>
      </c>
      <c r="C21" s="693"/>
      <c r="D21" s="693"/>
      <c r="E21" s="693"/>
      <c r="F21" s="693"/>
      <c r="G21" s="693"/>
      <c r="H21" s="693"/>
      <c r="I21" s="693"/>
    </row>
    <row r="22" spans="1:9" ht="12.75" customHeight="1">
      <c r="A22" s="5">
        <v>11</v>
      </c>
      <c r="B22" s="156" t="s">
        <v>888</v>
      </c>
      <c r="C22" s="693"/>
      <c r="D22" s="693"/>
      <c r="E22" s="693"/>
      <c r="F22" s="693"/>
      <c r="G22" s="693"/>
      <c r="H22" s="693"/>
      <c r="I22" s="693"/>
    </row>
    <row r="23" spans="1:9" ht="12.75">
      <c r="A23" s="5">
        <v>12</v>
      </c>
      <c r="B23" s="156" t="s">
        <v>889</v>
      </c>
      <c r="C23" s="693"/>
      <c r="D23" s="693"/>
      <c r="E23" s="693"/>
      <c r="F23" s="693"/>
      <c r="G23" s="693"/>
      <c r="H23" s="693"/>
      <c r="I23" s="693"/>
    </row>
    <row r="24" spans="1:9" ht="12.75">
      <c r="A24" s="5">
        <v>13</v>
      </c>
      <c r="B24" s="156" t="s">
        <v>890</v>
      </c>
      <c r="C24" s="693"/>
      <c r="D24" s="693"/>
      <c r="E24" s="693"/>
      <c r="F24" s="693"/>
      <c r="G24" s="693"/>
      <c r="H24" s="693"/>
      <c r="I24" s="693"/>
    </row>
    <row r="25" spans="1:9" ht="12.75">
      <c r="A25" s="5">
        <v>14</v>
      </c>
      <c r="B25" s="156" t="s">
        <v>891</v>
      </c>
      <c r="C25" s="693"/>
      <c r="D25" s="693"/>
      <c r="E25" s="693"/>
      <c r="F25" s="693"/>
      <c r="G25" s="693"/>
      <c r="H25" s="693"/>
      <c r="I25" s="693"/>
    </row>
    <row r="26" spans="1:9" ht="18" customHeight="1">
      <c r="A26" s="5">
        <v>15</v>
      </c>
      <c r="B26" s="156" t="s">
        <v>892</v>
      </c>
      <c r="C26" s="693"/>
      <c r="D26" s="693"/>
      <c r="E26" s="693"/>
      <c r="F26" s="693"/>
      <c r="G26" s="693"/>
      <c r="H26" s="693"/>
      <c r="I26" s="693"/>
    </row>
    <row r="27" spans="1:9" ht="12.75">
      <c r="A27" s="5">
        <v>16</v>
      </c>
      <c r="B27" s="156" t="s">
        <v>893</v>
      </c>
      <c r="C27" s="693"/>
      <c r="D27" s="693"/>
      <c r="E27" s="693"/>
      <c r="F27" s="693"/>
      <c r="G27" s="693"/>
      <c r="H27" s="693"/>
      <c r="I27" s="693"/>
    </row>
    <row r="28" spans="1:9" ht="12.75">
      <c r="A28" s="5">
        <v>17</v>
      </c>
      <c r="B28" s="156" t="s">
        <v>894</v>
      </c>
      <c r="C28" s="693"/>
      <c r="D28" s="693"/>
      <c r="E28" s="693"/>
      <c r="F28" s="693"/>
      <c r="G28" s="693"/>
      <c r="H28" s="693"/>
      <c r="I28" s="693"/>
    </row>
    <row r="29" spans="1:9" ht="12.75">
      <c r="A29" s="5">
        <v>18</v>
      </c>
      <c r="B29" s="156" t="s">
        <v>895</v>
      </c>
      <c r="C29" s="693"/>
      <c r="D29" s="693"/>
      <c r="E29" s="693"/>
      <c r="F29" s="693"/>
      <c r="G29" s="693"/>
      <c r="H29" s="693"/>
      <c r="I29" s="693"/>
    </row>
    <row r="30" spans="1:9" ht="15" customHeight="1">
      <c r="A30" s="5">
        <v>19</v>
      </c>
      <c r="B30" s="156" t="s">
        <v>896</v>
      </c>
      <c r="C30" s="693"/>
      <c r="D30" s="693"/>
      <c r="E30" s="693"/>
      <c r="F30" s="693"/>
      <c r="G30" s="693"/>
      <c r="H30" s="693"/>
      <c r="I30" s="693"/>
    </row>
    <row r="31" spans="1:9" ht="15.75" customHeight="1">
      <c r="A31" s="5">
        <v>20</v>
      </c>
      <c r="B31" s="156" t="s">
        <v>897</v>
      </c>
      <c r="C31" s="693"/>
      <c r="D31" s="693"/>
      <c r="E31" s="693"/>
      <c r="F31" s="693"/>
      <c r="G31" s="693"/>
      <c r="H31" s="693"/>
      <c r="I31" s="693"/>
    </row>
    <row r="32" spans="1:9" ht="12.75">
      <c r="A32" s="5">
        <v>21</v>
      </c>
      <c r="B32" s="156" t="s">
        <v>898</v>
      </c>
      <c r="C32" s="693"/>
      <c r="D32" s="693"/>
      <c r="E32" s="693"/>
      <c r="F32" s="693"/>
      <c r="G32" s="693"/>
      <c r="H32" s="693"/>
      <c r="I32" s="693"/>
    </row>
    <row r="33" spans="1:9" ht="12.75">
      <c r="A33" s="5">
        <v>22</v>
      </c>
      <c r="B33" s="156" t="s">
        <v>899</v>
      </c>
      <c r="C33" s="693"/>
      <c r="D33" s="693"/>
      <c r="E33" s="693"/>
      <c r="F33" s="693"/>
      <c r="G33" s="693"/>
      <c r="H33" s="693"/>
      <c r="I33" s="693"/>
    </row>
    <row r="34" spans="1:9" ht="12.75">
      <c r="A34" s="5">
        <v>23</v>
      </c>
      <c r="B34" s="156" t="s">
        <v>900</v>
      </c>
      <c r="C34" s="693"/>
      <c r="D34" s="693"/>
      <c r="E34" s="693"/>
      <c r="F34" s="693"/>
      <c r="G34" s="693"/>
      <c r="H34" s="693"/>
      <c r="I34" s="693"/>
    </row>
    <row r="35" spans="1:9" ht="12.75">
      <c r="A35" s="5">
        <v>24</v>
      </c>
      <c r="B35" s="156" t="s">
        <v>901</v>
      </c>
      <c r="C35" s="693"/>
      <c r="D35" s="693"/>
      <c r="E35" s="693"/>
      <c r="F35" s="693"/>
      <c r="G35" s="693"/>
      <c r="H35" s="693"/>
      <c r="I35" s="693"/>
    </row>
    <row r="36" spans="1:9" ht="12.75">
      <c r="A36" s="5">
        <v>25</v>
      </c>
      <c r="B36" s="156" t="s">
        <v>902</v>
      </c>
      <c r="C36" s="693"/>
      <c r="D36" s="693"/>
      <c r="E36" s="693"/>
      <c r="F36" s="693"/>
      <c r="G36" s="693"/>
      <c r="H36" s="693"/>
      <c r="I36" s="693"/>
    </row>
    <row r="37" spans="1:9" ht="12.75">
      <c r="A37" s="5">
        <v>26</v>
      </c>
      <c r="B37" s="156" t="s">
        <v>903</v>
      </c>
      <c r="C37" s="693"/>
      <c r="D37" s="693"/>
      <c r="E37" s="693"/>
      <c r="F37" s="693"/>
      <c r="G37" s="693"/>
      <c r="H37" s="693"/>
      <c r="I37" s="693"/>
    </row>
    <row r="38" spans="1:9" ht="12.75">
      <c r="A38" s="5">
        <v>27</v>
      </c>
      <c r="B38" s="156" t="s">
        <v>904</v>
      </c>
      <c r="C38" s="693"/>
      <c r="D38" s="693"/>
      <c r="E38" s="693"/>
      <c r="F38" s="693"/>
      <c r="G38" s="693"/>
      <c r="H38" s="693"/>
      <c r="I38" s="693"/>
    </row>
    <row r="39" spans="1:9" ht="12.75">
      <c r="A39" s="5">
        <v>28</v>
      </c>
      <c r="B39" s="156" t="s">
        <v>905</v>
      </c>
      <c r="C39" s="693"/>
      <c r="D39" s="693"/>
      <c r="E39" s="693"/>
      <c r="F39" s="693"/>
      <c r="G39" s="693"/>
      <c r="H39" s="693"/>
      <c r="I39" s="693"/>
    </row>
    <row r="40" spans="1:9" ht="12.75">
      <c r="A40" s="5">
        <v>29</v>
      </c>
      <c r="B40" s="156" t="s">
        <v>906</v>
      </c>
      <c r="C40" s="693"/>
      <c r="D40" s="693"/>
      <c r="E40" s="693"/>
      <c r="F40" s="693"/>
      <c r="G40" s="693"/>
      <c r="H40" s="693"/>
      <c r="I40" s="693"/>
    </row>
    <row r="41" spans="1:9" ht="12.75">
      <c r="A41" s="5">
        <v>30</v>
      </c>
      <c r="B41" s="156" t="s">
        <v>907</v>
      </c>
      <c r="C41" s="693"/>
      <c r="D41" s="693"/>
      <c r="E41" s="693"/>
      <c r="F41" s="693"/>
      <c r="G41" s="693"/>
      <c r="H41" s="693"/>
      <c r="I41" s="693"/>
    </row>
    <row r="42" spans="1:9" ht="12.75">
      <c r="A42" s="5">
        <v>31</v>
      </c>
      <c r="B42" s="321" t="s">
        <v>908</v>
      </c>
      <c r="C42" s="693"/>
      <c r="D42" s="693"/>
      <c r="E42" s="693"/>
      <c r="F42" s="693"/>
      <c r="G42" s="693"/>
      <c r="H42" s="693"/>
      <c r="I42" s="693"/>
    </row>
    <row r="43" spans="1:9" ht="12.75">
      <c r="A43" s="5">
        <v>32</v>
      </c>
      <c r="B43" s="321" t="s">
        <v>909</v>
      </c>
      <c r="C43" s="693"/>
      <c r="D43" s="693"/>
      <c r="E43" s="693"/>
      <c r="F43" s="693"/>
      <c r="G43" s="693"/>
      <c r="H43" s="693"/>
      <c r="I43" s="693"/>
    </row>
    <row r="44" spans="1:9" ht="12.75">
      <c r="A44" s="5">
        <v>33</v>
      </c>
      <c r="B44" s="321" t="s">
        <v>910</v>
      </c>
      <c r="C44" s="693"/>
      <c r="D44" s="693"/>
      <c r="E44" s="693"/>
      <c r="F44" s="693"/>
      <c r="G44" s="693"/>
      <c r="H44" s="693"/>
      <c r="I44" s="693"/>
    </row>
    <row r="45" spans="1:9" ht="12.75">
      <c r="A45" s="5">
        <v>34</v>
      </c>
      <c r="B45" s="321" t="s">
        <v>911</v>
      </c>
      <c r="C45" s="693"/>
      <c r="D45" s="693"/>
      <c r="E45" s="693"/>
      <c r="F45" s="693"/>
      <c r="G45" s="693"/>
      <c r="H45" s="693"/>
      <c r="I45" s="693"/>
    </row>
    <row r="46" spans="1:9" ht="12.75">
      <c r="A46" s="5">
        <v>35</v>
      </c>
      <c r="B46" s="321" t="s">
        <v>912</v>
      </c>
      <c r="C46" s="693"/>
      <c r="D46" s="693"/>
      <c r="E46" s="693"/>
      <c r="F46" s="693"/>
      <c r="G46" s="693"/>
      <c r="H46" s="693"/>
      <c r="I46" s="693"/>
    </row>
    <row r="47" spans="1:9" ht="12.75">
      <c r="A47" s="5">
        <v>36</v>
      </c>
      <c r="B47" s="321" t="s">
        <v>913</v>
      </c>
      <c r="C47" s="693"/>
      <c r="D47" s="693"/>
      <c r="E47" s="693"/>
      <c r="F47" s="693"/>
      <c r="G47" s="693"/>
      <c r="H47" s="693"/>
      <c r="I47" s="693"/>
    </row>
    <row r="48" spans="1:9" ht="12.75">
      <c r="A48" s="5">
        <v>37</v>
      </c>
      <c r="B48" s="321" t="s">
        <v>914</v>
      </c>
      <c r="C48" s="693"/>
      <c r="D48" s="693"/>
      <c r="E48" s="693"/>
      <c r="F48" s="693"/>
      <c r="G48" s="693"/>
      <c r="H48" s="693"/>
      <c r="I48" s="693"/>
    </row>
    <row r="49" spans="1:9" ht="12.75">
      <c r="A49" s="5">
        <v>38</v>
      </c>
      <c r="B49" s="321" t="s">
        <v>915</v>
      </c>
      <c r="C49" s="693"/>
      <c r="D49" s="693"/>
      <c r="E49" s="693"/>
      <c r="F49" s="693"/>
      <c r="G49" s="693"/>
      <c r="H49" s="693"/>
      <c r="I49" s="693"/>
    </row>
    <row r="50" spans="1:9" ht="12.75">
      <c r="A50" s="3" t="s">
        <v>14</v>
      </c>
      <c r="B50" s="30"/>
      <c r="C50" s="693"/>
      <c r="D50" s="693"/>
      <c r="E50" s="693"/>
      <c r="F50" s="693"/>
      <c r="G50" s="693"/>
      <c r="H50" s="693"/>
      <c r="I50" s="693"/>
    </row>
    <row r="51" spans="1:9" ht="12.75">
      <c r="A51" s="12"/>
      <c r="B51" s="31"/>
      <c r="C51" s="530"/>
      <c r="D51" s="530"/>
      <c r="E51" s="530"/>
      <c r="F51" s="530"/>
      <c r="G51" s="530"/>
      <c r="H51" s="530"/>
      <c r="I51" s="530"/>
    </row>
    <row r="54" spans="8:12" ht="12.75" customHeight="1">
      <c r="H54" s="594" t="s">
        <v>1086</v>
      </c>
      <c r="I54" s="594"/>
      <c r="J54" s="594"/>
      <c r="K54" s="594"/>
      <c r="L54" s="594"/>
    </row>
    <row r="55" spans="8:12" ht="12.75" customHeight="1">
      <c r="H55" s="594"/>
      <c r="I55" s="594"/>
      <c r="J55" s="594"/>
      <c r="K55" s="594"/>
      <c r="L55" s="594"/>
    </row>
    <row r="56" spans="8:12" ht="12.75" customHeight="1">
      <c r="H56" s="594"/>
      <c r="I56" s="594"/>
      <c r="J56" s="594"/>
      <c r="K56" s="594"/>
      <c r="L56" s="594"/>
    </row>
    <row r="57" spans="8:12" ht="12.75" customHeight="1">
      <c r="H57" s="594"/>
      <c r="I57" s="594"/>
      <c r="J57" s="594"/>
      <c r="K57" s="594"/>
      <c r="L57" s="594"/>
    </row>
  </sheetData>
  <sheetProtection/>
  <mergeCells count="18">
    <mergeCell ref="C12:I50"/>
    <mergeCell ref="F8:F10"/>
    <mergeCell ref="A7:A10"/>
    <mergeCell ref="G8:G10"/>
    <mergeCell ref="H7:H10"/>
    <mergeCell ref="B7:B10"/>
    <mergeCell ref="C7:C10"/>
    <mergeCell ref="E7:G7"/>
    <mergeCell ref="H54:L57"/>
    <mergeCell ref="A6:B6"/>
    <mergeCell ref="H1:I1"/>
    <mergeCell ref="C5:H5"/>
    <mergeCell ref="D7:D10"/>
    <mergeCell ref="H6:I6"/>
    <mergeCell ref="C2:G2"/>
    <mergeCell ref="B3:G3"/>
    <mergeCell ref="I7:I10"/>
    <mergeCell ref="E8:E10"/>
  </mergeCells>
  <printOptions horizontalCentered="1"/>
  <pageMargins left="0.7086614173228347" right="0.7086614173228347" top="0.2362204724409449" bottom="0" header="0.31496062992125984" footer="0.15"/>
  <pageSetup fitToHeight="1" fitToWidth="1" horizontalDpi="600" verticalDpi="600" orientation="landscape"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L55"/>
  <sheetViews>
    <sheetView zoomScaleSheetLayoutView="120" zoomScalePageLayoutView="0" workbookViewId="0" topLeftCell="A28">
      <selection activeCell="H52" sqref="H52:L55"/>
    </sheetView>
  </sheetViews>
  <sheetFormatPr defaultColWidth="9.140625" defaultRowHeight="12.75"/>
  <cols>
    <col min="2" max="2" width="14.28125" style="0" customWidth="1"/>
    <col min="3" max="3" width="9.421875" style="0" customWidth="1"/>
    <col min="4" max="5" width="10.421875" style="0" customWidth="1"/>
    <col min="6" max="6" width="11.57421875" style="0" customWidth="1"/>
    <col min="7" max="7" width="9.421875" style="0" customWidth="1"/>
    <col min="8" max="8" width="20.28125" style="0" customWidth="1"/>
    <col min="9" max="9" width="10.421875" style="0" customWidth="1"/>
    <col min="10" max="10" width="22.8515625" style="0" customWidth="1"/>
  </cols>
  <sheetData>
    <row r="1" spans="1:10" ht="18">
      <c r="A1" s="642" t="s">
        <v>0</v>
      </c>
      <c r="B1" s="642"/>
      <c r="C1" s="642"/>
      <c r="D1" s="642"/>
      <c r="E1" s="642"/>
      <c r="F1" s="642"/>
      <c r="G1" s="642"/>
      <c r="H1" s="642"/>
      <c r="I1" s="230"/>
      <c r="J1" s="287" t="s">
        <v>543</v>
      </c>
    </row>
    <row r="2" spans="1:10" ht="21">
      <c r="A2" s="643" t="s">
        <v>693</v>
      </c>
      <c r="B2" s="643"/>
      <c r="C2" s="643"/>
      <c r="D2" s="643"/>
      <c r="E2" s="643"/>
      <c r="F2" s="643"/>
      <c r="G2" s="643"/>
      <c r="H2" s="643"/>
      <c r="I2" s="643"/>
      <c r="J2" s="643"/>
    </row>
    <row r="3" spans="1:9" ht="15">
      <c r="A3" s="202"/>
      <c r="B3" s="202"/>
      <c r="C3" s="202"/>
      <c r="D3" s="202"/>
      <c r="E3" s="202"/>
      <c r="F3" s="202"/>
      <c r="G3" s="202"/>
      <c r="H3" s="202"/>
      <c r="I3" s="202"/>
    </row>
    <row r="4" spans="1:9" ht="18">
      <c r="A4" s="642" t="s">
        <v>542</v>
      </c>
      <c r="B4" s="642"/>
      <c r="C4" s="642"/>
      <c r="D4" s="642"/>
      <c r="E4" s="642"/>
      <c r="F4" s="642"/>
      <c r="G4" s="642"/>
      <c r="H4" s="642"/>
      <c r="I4" s="642"/>
    </row>
    <row r="5" spans="1:10" ht="15">
      <c r="A5" s="566" t="s">
        <v>876</v>
      </c>
      <c r="B5" s="566"/>
      <c r="C5" s="203"/>
      <c r="D5" s="203"/>
      <c r="E5" s="203"/>
      <c r="F5" s="203"/>
      <c r="G5" s="203"/>
      <c r="H5" s="203"/>
      <c r="I5" s="698" t="s">
        <v>772</v>
      </c>
      <c r="J5" s="698"/>
    </row>
    <row r="6" spans="1:10" ht="25.5" customHeight="1">
      <c r="A6" s="694" t="s">
        <v>2</v>
      </c>
      <c r="B6" s="694" t="s">
        <v>383</v>
      </c>
      <c r="C6" s="550" t="s">
        <v>384</v>
      </c>
      <c r="D6" s="550"/>
      <c r="E6" s="550"/>
      <c r="F6" s="695" t="s">
        <v>387</v>
      </c>
      <c r="G6" s="696"/>
      <c r="H6" s="696"/>
      <c r="I6" s="697"/>
      <c r="J6" s="699" t="s">
        <v>391</v>
      </c>
    </row>
    <row r="7" spans="1:10" ht="63" customHeight="1">
      <c r="A7" s="694"/>
      <c r="B7" s="694"/>
      <c r="C7" s="5" t="s">
        <v>94</v>
      </c>
      <c r="D7" s="5" t="s">
        <v>385</v>
      </c>
      <c r="E7" s="5" t="s">
        <v>386</v>
      </c>
      <c r="F7" s="232" t="s">
        <v>388</v>
      </c>
      <c r="G7" s="232" t="s">
        <v>389</v>
      </c>
      <c r="H7" s="232" t="s">
        <v>390</v>
      </c>
      <c r="I7" s="232" t="s">
        <v>41</v>
      </c>
      <c r="J7" s="700"/>
    </row>
    <row r="8" spans="1:10" s="16" customFormat="1" ht="15">
      <c r="A8" s="410" t="s">
        <v>252</v>
      </c>
      <c r="B8" s="410" t="s">
        <v>253</v>
      </c>
      <c r="C8" s="410" t="s">
        <v>254</v>
      </c>
      <c r="D8" s="410" t="s">
        <v>255</v>
      </c>
      <c r="E8" s="410" t="s">
        <v>256</v>
      </c>
      <c r="F8" s="410" t="s">
        <v>259</v>
      </c>
      <c r="G8" s="410" t="s">
        <v>278</v>
      </c>
      <c r="H8" s="410" t="s">
        <v>279</v>
      </c>
      <c r="I8" s="410" t="s">
        <v>280</v>
      </c>
      <c r="J8" s="410" t="s">
        <v>308</v>
      </c>
    </row>
    <row r="9" spans="1:10" ht="14.25" customHeight="1">
      <c r="A9" s="5">
        <v>1</v>
      </c>
      <c r="B9" s="156" t="s">
        <v>878</v>
      </c>
      <c r="C9" s="701" t="s">
        <v>934</v>
      </c>
      <c r="D9" s="702"/>
      <c r="E9" s="702"/>
      <c r="F9" s="702"/>
      <c r="G9" s="702"/>
      <c r="H9" s="702"/>
      <c r="I9" s="702"/>
      <c r="J9" s="703"/>
    </row>
    <row r="10" spans="1:10" ht="14.25" customHeight="1">
      <c r="A10" s="5">
        <v>2</v>
      </c>
      <c r="B10" s="156" t="s">
        <v>879</v>
      </c>
      <c r="C10" s="704"/>
      <c r="D10" s="705"/>
      <c r="E10" s="705"/>
      <c r="F10" s="705"/>
      <c r="G10" s="705"/>
      <c r="H10" s="705"/>
      <c r="I10" s="705"/>
      <c r="J10" s="706"/>
    </row>
    <row r="11" spans="1:10" ht="14.25" customHeight="1">
      <c r="A11" s="5">
        <v>3</v>
      </c>
      <c r="B11" s="156" t="s">
        <v>880</v>
      </c>
      <c r="C11" s="704"/>
      <c r="D11" s="705"/>
      <c r="E11" s="705"/>
      <c r="F11" s="705"/>
      <c r="G11" s="705"/>
      <c r="H11" s="705"/>
      <c r="I11" s="705"/>
      <c r="J11" s="706"/>
    </row>
    <row r="12" spans="1:10" ht="14.25" customHeight="1">
      <c r="A12" s="5">
        <v>4</v>
      </c>
      <c r="B12" s="156" t="s">
        <v>881</v>
      </c>
      <c r="C12" s="704"/>
      <c r="D12" s="705"/>
      <c r="E12" s="705"/>
      <c r="F12" s="705"/>
      <c r="G12" s="705"/>
      <c r="H12" s="705"/>
      <c r="I12" s="705"/>
      <c r="J12" s="706"/>
    </row>
    <row r="13" spans="1:10" ht="14.25" customHeight="1">
      <c r="A13" s="5">
        <v>5</v>
      </c>
      <c r="B13" s="156" t="s">
        <v>882</v>
      </c>
      <c r="C13" s="704"/>
      <c r="D13" s="705"/>
      <c r="E13" s="705"/>
      <c r="F13" s="705"/>
      <c r="G13" s="705"/>
      <c r="H13" s="705"/>
      <c r="I13" s="705"/>
      <c r="J13" s="706"/>
    </row>
    <row r="14" spans="1:10" ht="14.25" customHeight="1">
      <c r="A14" s="5">
        <v>6</v>
      </c>
      <c r="B14" s="156" t="s">
        <v>883</v>
      </c>
      <c r="C14" s="704"/>
      <c r="D14" s="705"/>
      <c r="E14" s="705"/>
      <c r="F14" s="705"/>
      <c r="G14" s="705"/>
      <c r="H14" s="705"/>
      <c r="I14" s="705"/>
      <c r="J14" s="706"/>
    </row>
    <row r="15" spans="1:10" ht="14.25" customHeight="1">
      <c r="A15" s="5">
        <v>7</v>
      </c>
      <c r="B15" s="156" t="s">
        <v>884</v>
      </c>
      <c r="C15" s="704"/>
      <c r="D15" s="705"/>
      <c r="E15" s="705"/>
      <c r="F15" s="705"/>
      <c r="G15" s="705"/>
      <c r="H15" s="705"/>
      <c r="I15" s="705"/>
      <c r="J15" s="706"/>
    </row>
    <row r="16" spans="1:10" ht="14.25" customHeight="1">
      <c r="A16" s="5">
        <v>8</v>
      </c>
      <c r="B16" s="156" t="s">
        <v>885</v>
      </c>
      <c r="C16" s="704"/>
      <c r="D16" s="705"/>
      <c r="E16" s="705"/>
      <c r="F16" s="705"/>
      <c r="G16" s="705"/>
      <c r="H16" s="705"/>
      <c r="I16" s="705"/>
      <c r="J16" s="706"/>
    </row>
    <row r="17" spans="1:10" ht="14.25" customHeight="1">
      <c r="A17" s="5">
        <v>9</v>
      </c>
      <c r="B17" s="156" t="s">
        <v>886</v>
      </c>
      <c r="C17" s="704"/>
      <c r="D17" s="705"/>
      <c r="E17" s="705"/>
      <c r="F17" s="705"/>
      <c r="G17" s="705"/>
      <c r="H17" s="705"/>
      <c r="I17" s="705"/>
      <c r="J17" s="706"/>
    </row>
    <row r="18" spans="1:10" ht="14.25" customHeight="1">
      <c r="A18" s="5">
        <v>10</v>
      </c>
      <c r="B18" s="156" t="s">
        <v>887</v>
      </c>
      <c r="C18" s="704"/>
      <c r="D18" s="705"/>
      <c r="E18" s="705"/>
      <c r="F18" s="705"/>
      <c r="G18" s="705"/>
      <c r="H18" s="705"/>
      <c r="I18" s="705"/>
      <c r="J18" s="706"/>
    </row>
    <row r="19" spans="1:10" ht="14.25" customHeight="1">
      <c r="A19" s="5">
        <v>11</v>
      </c>
      <c r="B19" s="156" t="s">
        <v>888</v>
      </c>
      <c r="C19" s="704"/>
      <c r="D19" s="705"/>
      <c r="E19" s="705"/>
      <c r="F19" s="705"/>
      <c r="G19" s="705"/>
      <c r="H19" s="705"/>
      <c r="I19" s="705"/>
      <c r="J19" s="706"/>
    </row>
    <row r="20" spans="1:10" ht="14.25" customHeight="1">
      <c r="A20" s="5">
        <v>12</v>
      </c>
      <c r="B20" s="156" t="s">
        <v>889</v>
      </c>
      <c r="C20" s="704"/>
      <c r="D20" s="705"/>
      <c r="E20" s="705"/>
      <c r="F20" s="705"/>
      <c r="G20" s="705"/>
      <c r="H20" s="705"/>
      <c r="I20" s="705"/>
      <c r="J20" s="706"/>
    </row>
    <row r="21" spans="1:10" ht="14.25" customHeight="1">
      <c r="A21" s="5">
        <v>13</v>
      </c>
      <c r="B21" s="156" t="s">
        <v>890</v>
      </c>
      <c r="C21" s="704"/>
      <c r="D21" s="705"/>
      <c r="E21" s="705"/>
      <c r="F21" s="705"/>
      <c r="G21" s="705"/>
      <c r="H21" s="705"/>
      <c r="I21" s="705"/>
      <c r="J21" s="706"/>
    </row>
    <row r="22" spans="1:10" ht="14.25" customHeight="1">
      <c r="A22" s="5">
        <v>14</v>
      </c>
      <c r="B22" s="156" t="s">
        <v>891</v>
      </c>
      <c r="C22" s="704"/>
      <c r="D22" s="705"/>
      <c r="E22" s="705"/>
      <c r="F22" s="705"/>
      <c r="G22" s="705"/>
      <c r="H22" s="705"/>
      <c r="I22" s="705"/>
      <c r="J22" s="706"/>
    </row>
    <row r="23" spans="1:10" ht="14.25" customHeight="1">
      <c r="A23" s="5">
        <v>15</v>
      </c>
      <c r="B23" s="156" t="s">
        <v>892</v>
      </c>
      <c r="C23" s="704"/>
      <c r="D23" s="705"/>
      <c r="E23" s="705"/>
      <c r="F23" s="705"/>
      <c r="G23" s="705"/>
      <c r="H23" s="705"/>
      <c r="I23" s="705"/>
      <c r="J23" s="706"/>
    </row>
    <row r="24" spans="1:10" ht="14.25" customHeight="1">
      <c r="A24" s="5">
        <v>16</v>
      </c>
      <c r="B24" s="156" t="s">
        <v>893</v>
      </c>
      <c r="C24" s="704"/>
      <c r="D24" s="705"/>
      <c r="E24" s="705"/>
      <c r="F24" s="705"/>
      <c r="G24" s="705"/>
      <c r="H24" s="705"/>
      <c r="I24" s="705"/>
      <c r="J24" s="706"/>
    </row>
    <row r="25" spans="1:10" ht="14.25" customHeight="1">
      <c r="A25" s="5">
        <v>17</v>
      </c>
      <c r="B25" s="156" t="s">
        <v>894</v>
      </c>
      <c r="C25" s="704"/>
      <c r="D25" s="705"/>
      <c r="E25" s="705"/>
      <c r="F25" s="705"/>
      <c r="G25" s="705"/>
      <c r="H25" s="705"/>
      <c r="I25" s="705"/>
      <c r="J25" s="706"/>
    </row>
    <row r="26" spans="1:10" ht="14.25" customHeight="1">
      <c r="A26" s="5">
        <v>18</v>
      </c>
      <c r="B26" s="156" t="s">
        <v>895</v>
      </c>
      <c r="C26" s="704"/>
      <c r="D26" s="705"/>
      <c r="E26" s="705"/>
      <c r="F26" s="705"/>
      <c r="G26" s="705"/>
      <c r="H26" s="705"/>
      <c r="I26" s="705"/>
      <c r="J26" s="706"/>
    </row>
    <row r="27" spans="1:10" ht="16.5" customHeight="1">
      <c r="A27" s="5">
        <v>19</v>
      </c>
      <c r="B27" s="156" t="s">
        <v>896</v>
      </c>
      <c r="C27" s="704"/>
      <c r="D27" s="705"/>
      <c r="E27" s="705"/>
      <c r="F27" s="705"/>
      <c r="G27" s="705"/>
      <c r="H27" s="705"/>
      <c r="I27" s="705"/>
      <c r="J27" s="706"/>
    </row>
    <row r="28" spans="1:10" ht="15" customHeight="1">
      <c r="A28" s="5">
        <v>20</v>
      </c>
      <c r="B28" s="156" t="s">
        <v>897</v>
      </c>
      <c r="C28" s="704"/>
      <c r="D28" s="705"/>
      <c r="E28" s="705"/>
      <c r="F28" s="705"/>
      <c r="G28" s="705"/>
      <c r="H28" s="705"/>
      <c r="I28" s="705"/>
      <c r="J28" s="706"/>
    </row>
    <row r="29" spans="1:10" ht="14.25" customHeight="1">
      <c r="A29" s="5">
        <v>21</v>
      </c>
      <c r="B29" s="156" t="s">
        <v>898</v>
      </c>
      <c r="C29" s="704"/>
      <c r="D29" s="705"/>
      <c r="E29" s="705"/>
      <c r="F29" s="705"/>
      <c r="G29" s="705"/>
      <c r="H29" s="705"/>
      <c r="I29" s="705"/>
      <c r="J29" s="706"/>
    </row>
    <row r="30" spans="1:10" ht="14.25" customHeight="1">
      <c r="A30" s="5">
        <v>22</v>
      </c>
      <c r="B30" s="156" t="s">
        <v>899</v>
      </c>
      <c r="C30" s="704"/>
      <c r="D30" s="705"/>
      <c r="E30" s="705"/>
      <c r="F30" s="705"/>
      <c r="G30" s="705"/>
      <c r="H30" s="705"/>
      <c r="I30" s="705"/>
      <c r="J30" s="706"/>
    </row>
    <row r="31" spans="1:10" ht="14.25" customHeight="1">
      <c r="A31" s="5">
        <v>23</v>
      </c>
      <c r="B31" s="156" t="s">
        <v>900</v>
      </c>
      <c r="C31" s="704"/>
      <c r="D31" s="705"/>
      <c r="E31" s="705"/>
      <c r="F31" s="705"/>
      <c r="G31" s="705"/>
      <c r="H31" s="705"/>
      <c r="I31" s="705"/>
      <c r="J31" s="706"/>
    </row>
    <row r="32" spans="1:10" ht="14.25" customHeight="1">
      <c r="A32" s="5">
        <v>24</v>
      </c>
      <c r="B32" s="156" t="s">
        <v>901</v>
      </c>
      <c r="C32" s="704"/>
      <c r="D32" s="705"/>
      <c r="E32" s="705"/>
      <c r="F32" s="705"/>
      <c r="G32" s="705"/>
      <c r="H32" s="705"/>
      <c r="I32" s="705"/>
      <c r="J32" s="706"/>
    </row>
    <row r="33" spans="1:10" ht="14.25" customHeight="1">
      <c r="A33" s="5">
        <v>25</v>
      </c>
      <c r="B33" s="156" t="s">
        <v>902</v>
      </c>
      <c r="C33" s="704"/>
      <c r="D33" s="705"/>
      <c r="E33" s="705"/>
      <c r="F33" s="705"/>
      <c r="G33" s="705"/>
      <c r="H33" s="705"/>
      <c r="I33" s="705"/>
      <c r="J33" s="706"/>
    </row>
    <row r="34" spans="1:10" ht="14.25" customHeight="1">
      <c r="A34" s="5">
        <v>26</v>
      </c>
      <c r="B34" s="156" t="s">
        <v>903</v>
      </c>
      <c r="C34" s="704"/>
      <c r="D34" s="705"/>
      <c r="E34" s="705"/>
      <c r="F34" s="705"/>
      <c r="G34" s="705"/>
      <c r="H34" s="705"/>
      <c r="I34" s="705"/>
      <c r="J34" s="706"/>
    </row>
    <row r="35" spans="1:10" ht="14.25" customHeight="1">
      <c r="A35" s="5">
        <v>27</v>
      </c>
      <c r="B35" s="156" t="s">
        <v>904</v>
      </c>
      <c r="C35" s="704"/>
      <c r="D35" s="705"/>
      <c r="E35" s="705"/>
      <c r="F35" s="705"/>
      <c r="G35" s="705"/>
      <c r="H35" s="705"/>
      <c r="I35" s="705"/>
      <c r="J35" s="706"/>
    </row>
    <row r="36" spans="1:10" ht="14.25" customHeight="1">
      <c r="A36" s="5">
        <v>28</v>
      </c>
      <c r="B36" s="156" t="s">
        <v>905</v>
      </c>
      <c r="C36" s="704"/>
      <c r="D36" s="705"/>
      <c r="E36" s="705"/>
      <c r="F36" s="705"/>
      <c r="G36" s="705"/>
      <c r="H36" s="705"/>
      <c r="I36" s="705"/>
      <c r="J36" s="706"/>
    </row>
    <row r="37" spans="1:10" ht="14.25" customHeight="1">
      <c r="A37" s="5">
        <v>29</v>
      </c>
      <c r="B37" s="156" t="s">
        <v>906</v>
      </c>
      <c r="C37" s="704"/>
      <c r="D37" s="705"/>
      <c r="E37" s="705"/>
      <c r="F37" s="705"/>
      <c r="G37" s="705"/>
      <c r="H37" s="705"/>
      <c r="I37" s="705"/>
      <c r="J37" s="706"/>
    </row>
    <row r="38" spans="1:10" ht="14.25" customHeight="1">
      <c r="A38" s="5">
        <v>30</v>
      </c>
      <c r="B38" s="156" t="s">
        <v>907</v>
      </c>
      <c r="C38" s="704"/>
      <c r="D38" s="705"/>
      <c r="E38" s="705"/>
      <c r="F38" s="705"/>
      <c r="G38" s="705"/>
      <c r="H38" s="705"/>
      <c r="I38" s="705"/>
      <c r="J38" s="706"/>
    </row>
    <row r="39" spans="1:10" ht="14.25" customHeight="1">
      <c r="A39" s="5">
        <v>31</v>
      </c>
      <c r="B39" s="321" t="s">
        <v>908</v>
      </c>
      <c r="C39" s="704"/>
      <c r="D39" s="705"/>
      <c r="E39" s="705"/>
      <c r="F39" s="705"/>
      <c r="G39" s="705"/>
      <c r="H39" s="705"/>
      <c r="I39" s="705"/>
      <c r="J39" s="706"/>
    </row>
    <row r="40" spans="1:10" ht="14.25" customHeight="1">
      <c r="A40" s="5">
        <v>32</v>
      </c>
      <c r="B40" s="321" t="s">
        <v>909</v>
      </c>
      <c r="C40" s="704"/>
      <c r="D40" s="705"/>
      <c r="E40" s="705"/>
      <c r="F40" s="705"/>
      <c r="G40" s="705"/>
      <c r="H40" s="705"/>
      <c r="I40" s="705"/>
      <c r="J40" s="706"/>
    </row>
    <row r="41" spans="1:10" ht="14.25" customHeight="1">
      <c r="A41" s="5">
        <v>33</v>
      </c>
      <c r="B41" s="321" t="s">
        <v>910</v>
      </c>
      <c r="C41" s="704"/>
      <c r="D41" s="705"/>
      <c r="E41" s="705"/>
      <c r="F41" s="705"/>
      <c r="G41" s="705"/>
      <c r="H41" s="705"/>
      <c r="I41" s="705"/>
      <c r="J41" s="706"/>
    </row>
    <row r="42" spans="1:10" ht="14.25" customHeight="1">
      <c r="A42" s="5">
        <v>34</v>
      </c>
      <c r="B42" s="321" t="s">
        <v>911</v>
      </c>
      <c r="C42" s="704"/>
      <c r="D42" s="705"/>
      <c r="E42" s="705"/>
      <c r="F42" s="705"/>
      <c r="G42" s="705"/>
      <c r="H42" s="705"/>
      <c r="I42" s="705"/>
      <c r="J42" s="706"/>
    </row>
    <row r="43" spans="1:10" ht="14.25" customHeight="1">
      <c r="A43" s="5">
        <v>35</v>
      </c>
      <c r="B43" s="321" t="s">
        <v>912</v>
      </c>
      <c r="C43" s="704"/>
      <c r="D43" s="705"/>
      <c r="E43" s="705"/>
      <c r="F43" s="705"/>
      <c r="G43" s="705"/>
      <c r="H43" s="705"/>
      <c r="I43" s="705"/>
      <c r="J43" s="706"/>
    </row>
    <row r="44" spans="1:10" ht="14.25" customHeight="1">
      <c r="A44" s="5">
        <v>36</v>
      </c>
      <c r="B44" s="321" t="s">
        <v>913</v>
      </c>
      <c r="C44" s="704"/>
      <c r="D44" s="705"/>
      <c r="E44" s="705"/>
      <c r="F44" s="705"/>
      <c r="G44" s="705"/>
      <c r="H44" s="705"/>
      <c r="I44" s="705"/>
      <c r="J44" s="706"/>
    </row>
    <row r="45" spans="1:10" ht="14.25" customHeight="1">
      <c r="A45" s="5">
        <v>37</v>
      </c>
      <c r="B45" s="321" t="s">
        <v>914</v>
      </c>
      <c r="C45" s="704"/>
      <c r="D45" s="705"/>
      <c r="E45" s="705"/>
      <c r="F45" s="705"/>
      <c r="G45" s="705"/>
      <c r="H45" s="705"/>
      <c r="I45" s="705"/>
      <c r="J45" s="706"/>
    </row>
    <row r="46" spans="1:10" ht="14.25" customHeight="1">
      <c r="A46" s="5">
        <v>38</v>
      </c>
      <c r="B46" s="321" t="s">
        <v>915</v>
      </c>
      <c r="C46" s="704"/>
      <c r="D46" s="705"/>
      <c r="E46" s="705"/>
      <c r="F46" s="705"/>
      <c r="G46" s="705"/>
      <c r="H46" s="705"/>
      <c r="I46" s="705"/>
      <c r="J46" s="706"/>
    </row>
    <row r="47" spans="1:10" ht="12.75">
      <c r="A47" s="543" t="s">
        <v>14</v>
      </c>
      <c r="B47" s="544"/>
      <c r="C47" s="707"/>
      <c r="D47" s="708"/>
      <c r="E47" s="708"/>
      <c r="F47" s="708"/>
      <c r="G47" s="708"/>
      <c r="H47" s="708"/>
      <c r="I47" s="708"/>
      <c r="J47" s="709"/>
    </row>
    <row r="52" spans="8:12" ht="12.75" customHeight="1">
      <c r="H52" s="594" t="s">
        <v>1086</v>
      </c>
      <c r="I52" s="594"/>
      <c r="J52" s="594"/>
      <c r="K52" s="594"/>
      <c r="L52" s="594"/>
    </row>
    <row r="53" spans="8:12" ht="12.75" customHeight="1">
      <c r="H53" s="594"/>
      <c r="I53" s="594"/>
      <c r="J53" s="594"/>
      <c r="K53" s="594"/>
      <c r="L53" s="594"/>
    </row>
    <row r="54" spans="8:12" ht="12.75" customHeight="1">
      <c r="H54" s="594"/>
      <c r="I54" s="594"/>
      <c r="J54" s="594"/>
      <c r="K54" s="594"/>
      <c r="L54" s="594"/>
    </row>
    <row r="55" spans="8:12" ht="12.75" customHeight="1">
      <c r="H55" s="594"/>
      <c r="I55" s="594"/>
      <c r="J55" s="594"/>
      <c r="K55" s="594"/>
      <c r="L55" s="594"/>
    </row>
  </sheetData>
  <sheetProtection/>
  <mergeCells count="13">
    <mergeCell ref="A47:B47"/>
    <mergeCell ref="C9:J47"/>
    <mergeCell ref="H52:L55"/>
    <mergeCell ref="A1:H1"/>
    <mergeCell ref="A2:J2"/>
    <mergeCell ref="A4:I4"/>
    <mergeCell ref="A6:A7"/>
    <mergeCell ref="B6:B7"/>
    <mergeCell ref="C6:E6"/>
    <mergeCell ref="F6:I6"/>
    <mergeCell ref="I5:J5"/>
    <mergeCell ref="J6:J7"/>
    <mergeCell ref="A5:B5"/>
  </mergeCells>
  <printOptions horizontalCentered="1"/>
  <pageMargins left="0.7086614173228347" right="0.7086614173228347" top="0.2362204724409449" bottom="0" header="0.31496062992125984" footer="0.15"/>
  <pageSetup fitToHeight="1" fitToWidth="1" horizontalDpi="600" verticalDpi="600" orientation="landscape" paperSize="9" scale="68" r:id="rId1"/>
</worksheet>
</file>

<file path=xl/worksheets/sheet32.xml><?xml version="1.0" encoding="utf-8"?>
<worksheet xmlns="http://schemas.openxmlformats.org/spreadsheetml/2006/main" xmlns:r="http://schemas.openxmlformats.org/officeDocument/2006/relationships">
  <sheetPr>
    <pageSetUpPr fitToPage="1"/>
  </sheetPr>
  <dimension ref="A1:J42"/>
  <sheetViews>
    <sheetView zoomScaleSheetLayoutView="80" zoomScalePageLayoutView="0" workbookViewId="0" topLeftCell="A13">
      <selection activeCell="F39" sqref="F39:J42"/>
    </sheetView>
  </sheetViews>
  <sheetFormatPr defaultColWidth="9.140625" defaultRowHeight="12.75"/>
  <cols>
    <col min="1" max="1" width="5.28125" style="208" customWidth="1"/>
    <col min="2" max="2" width="8.57421875" style="208" customWidth="1"/>
    <col min="3" max="3" width="32.140625" style="208" customWidth="1"/>
    <col min="4" max="4" width="15.140625" style="208" customWidth="1"/>
    <col min="5" max="6" width="11.7109375" style="208" customWidth="1"/>
    <col min="7" max="7" width="13.7109375" style="208" customWidth="1"/>
    <col min="8" max="8" width="20.140625" style="208" customWidth="1"/>
    <col min="9" max="16384" width="9.140625" style="208" customWidth="1"/>
  </cols>
  <sheetData>
    <row r="1" spans="1:8" ht="12.75">
      <c r="A1" s="208" t="s">
        <v>10</v>
      </c>
      <c r="H1" s="222" t="s">
        <v>545</v>
      </c>
    </row>
    <row r="2" spans="1:8" s="211" customFormat="1" ht="15.75">
      <c r="A2" s="656" t="s">
        <v>0</v>
      </c>
      <c r="B2" s="656"/>
      <c r="C2" s="656"/>
      <c r="D2" s="656"/>
      <c r="E2" s="656"/>
      <c r="F2" s="656"/>
      <c r="G2" s="656"/>
      <c r="H2" s="656"/>
    </row>
    <row r="3" spans="1:8" s="211" customFormat="1" ht="20.25" customHeight="1">
      <c r="A3" s="657" t="s">
        <v>693</v>
      </c>
      <c r="B3" s="657"/>
      <c r="C3" s="657"/>
      <c r="D3" s="657"/>
      <c r="E3" s="657"/>
      <c r="F3" s="657"/>
      <c r="G3" s="657"/>
      <c r="H3" s="657"/>
    </row>
    <row r="5" spans="1:8" s="211" customFormat="1" ht="15.75">
      <c r="A5" s="719" t="s">
        <v>544</v>
      </c>
      <c r="B5" s="719"/>
      <c r="C5" s="719"/>
      <c r="D5" s="719"/>
      <c r="E5" s="719"/>
      <c r="F5" s="719"/>
      <c r="G5" s="719"/>
      <c r="H5" s="720"/>
    </row>
    <row r="7" spans="1:7" ht="12.75">
      <c r="A7" s="566" t="s">
        <v>876</v>
      </c>
      <c r="B7" s="566"/>
      <c r="C7" s="213"/>
      <c r="D7" s="213"/>
      <c r="E7" s="213"/>
      <c r="F7" s="213"/>
      <c r="G7" s="213"/>
    </row>
    <row r="9" spans="1:7" ht="13.5" customHeight="1">
      <c r="A9" s="223"/>
      <c r="B9" s="223"/>
      <c r="C9" s="223"/>
      <c r="D9" s="223"/>
      <c r="E9" s="223"/>
      <c r="F9" s="223"/>
      <c r="G9" s="223"/>
    </row>
    <row r="10" spans="1:8" s="214" customFormat="1" ht="12.75">
      <c r="A10" s="208"/>
      <c r="B10" s="208"/>
      <c r="C10" s="208"/>
      <c r="D10" s="208"/>
      <c r="E10" s="208"/>
      <c r="F10" s="208"/>
      <c r="G10" s="208"/>
      <c r="H10" s="124"/>
    </row>
    <row r="11" spans="1:8" s="214" customFormat="1" ht="39.75" customHeight="1">
      <c r="A11" s="215"/>
      <c r="B11" s="710" t="s">
        <v>272</v>
      </c>
      <c r="C11" s="710" t="s">
        <v>273</v>
      </c>
      <c r="D11" s="712" t="s">
        <v>274</v>
      </c>
      <c r="E11" s="713"/>
      <c r="F11" s="713"/>
      <c r="G11" s="714"/>
      <c r="H11" s="710" t="s">
        <v>72</v>
      </c>
    </row>
    <row r="12" spans="1:8" s="214" customFormat="1" ht="25.5">
      <c r="A12" s="216"/>
      <c r="B12" s="711"/>
      <c r="C12" s="711"/>
      <c r="D12" s="381" t="s">
        <v>275</v>
      </c>
      <c r="E12" s="381" t="s">
        <v>276</v>
      </c>
      <c r="F12" s="381" t="s">
        <v>277</v>
      </c>
      <c r="G12" s="381" t="s">
        <v>14</v>
      </c>
      <c r="H12" s="711"/>
    </row>
    <row r="13" spans="1:8" s="214" customFormat="1" ht="15">
      <c r="A13" s="216"/>
      <c r="B13" s="224" t="s">
        <v>252</v>
      </c>
      <c r="C13" s="224" t="s">
        <v>253</v>
      </c>
      <c r="D13" s="224" t="s">
        <v>254</v>
      </c>
      <c r="E13" s="224" t="s">
        <v>255</v>
      </c>
      <c r="F13" s="224" t="s">
        <v>256</v>
      </c>
      <c r="G13" s="224" t="s">
        <v>257</v>
      </c>
      <c r="H13" s="224" t="s">
        <v>258</v>
      </c>
    </row>
    <row r="14" spans="2:8" s="225" customFormat="1" ht="15.75" customHeight="1">
      <c r="B14" s="226" t="s">
        <v>23</v>
      </c>
      <c r="C14" s="715" t="s">
        <v>281</v>
      </c>
      <c r="D14" s="716"/>
      <c r="E14" s="716"/>
      <c r="F14" s="716"/>
      <c r="G14" s="716"/>
      <c r="H14" s="717"/>
    </row>
    <row r="15" spans="2:8" s="228" customFormat="1" ht="15.75" customHeight="1">
      <c r="B15" s="226">
        <v>1</v>
      </c>
      <c r="C15" s="227" t="s">
        <v>935</v>
      </c>
      <c r="D15" s="226">
        <v>1</v>
      </c>
      <c r="E15" s="227"/>
      <c r="F15" s="227"/>
      <c r="G15" s="227"/>
      <c r="H15" s="227"/>
    </row>
    <row r="16" spans="1:8" ht="15.75" customHeight="1">
      <c r="A16" s="219"/>
      <c r="B16" s="142"/>
      <c r="C16" s="229" t="s">
        <v>936</v>
      </c>
      <c r="D16" s="164">
        <v>1</v>
      </c>
      <c r="E16" s="142"/>
      <c r="F16" s="142"/>
      <c r="G16" s="142"/>
      <c r="H16" s="142"/>
    </row>
    <row r="17" spans="2:8" ht="15.75" customHeight="1">
      <c r="B17" s="218"/>
      <c r="C17" s="229" t="s">
        <v>937</v>
      </c>
      <c r="D17" s="164">
        <v>1</v>
      </c>
      <c r="E17" s="143"/>
      <c r="F17" s="143"/>
      <c r="G17" s="143"/>
      <c r="H17" s="142"/>
    </row>
    <row r="18" spans="2:8" s="137" customFormat="1" ht="15.75" customHeight="1">
      <c r="B18" s="142"/>
      <c r="C18" s="229" t="s">
        <v>938</v>
      </c>
      <c r="D18" s="164">
        <v>1</v>
      </c>
      <c r="E18" s="142"/>
      <c r="F18" s="142"/>
      <c r="G18" s="142"/>
      <c r="H18" s="140"/>
    </row>
    <row r="19" spans="2:8" s="137" customFormat="1" ht="15.75" customHeight="1">
      <c r="B19" s="142"/>
      <c r="C19" s="229" t="s">
        <v>939</v>
      </c>
      <c r="D19" s="142"/>
      <c r="E19" s="164">
        <v>38</v>
      </c>
      <c r="F19" s="142"/>
      <c r="G19" s="142"/>
      <c r="H19" s="140"/>
    </row>
    <row r="20" spans="2:8" s="137" customFormat="1" ht="15.75" customHeight="1">
      <c r="B20" s="142"/>
      <c r="C20" s="229"/>
      <c r="D20" s="142"/>
      <c r="E20" s="142"/>
      <c r="F20" s="142"/>
      <c r="G20" s="142"/>
      <c r="H20" s="140"/>
    </row>
    <row r="21" spans="2:8" s="137" customFormat="1" ht="15.75" customHeight="1">
      <c r="B21" s="226" t="s">
        <v>27</v>
      </c>
      <c r="C21" s="718" t="s">
        <v>455</v>
      </c>
      <c r="D21" s="718"/>
      <c r="E21" s="718"/>
      <c r="F21" s="718"/>
      <c r="G21" s="718"/>
      <c r="H21" s="718"/>
    </row>
    <row r="22" spans="2:8" s="137" customFormat="1" ht="15.75" customHeight="1">
      <c r="B22" s="226"/>
      <c r="C22" s="227" t="s">
        <v>940</v>
      </c>
      <c r="D22" s="226">
        <v>1</v>
      </c>
      <c r="E22" s="226"/>
      <c r="F22" s="226"/>
      <c r="G22" s="226"/>
      <c r="H22" s="226"/>
    </row>
    <row r="23" spans="2:8" s="137" customFormat="1" ht="15.75" customHeight="1">
      <c r="B23" s="226"/>
      <c r="C23" s="227" t="s">
        <v>941</v>
      </c>
      <c r="D23" s="226">
        <v>1</v>
      </c>
      <c r="E23" s="226"/>
      <c r="F23" s="226"/>
      <c r="G23" s="226"/>
      <c r="H23" s="226"/>
    </row>
    <row r="24" spans="2:8" s="137" customFormat="1" ht="15.75" customHeight="1">
      <c r="B24" s="226"/>
      <c r="C24" s="227" t="s">
        <v>942</v>
      </c>
      <c r="D24" s="226">
        <v>1</v>
      </c>
      <c r="E24" s="226"/>
      <c r="F24" s="226"/>
      <c r="G24" s="226"/>
      <c r="H24" s="226"/>
    </row>
    <row r="25" spans="2:8" s="137" customFormat="1" ht="15.75" customHeight="1">
      <c r="B25" s="226"/>
      <c r="C25" s="227" t="s">
        <v>943</v>
      </c>
      <c r="D25" s="226">
        <v>5</v>
      </c>
      <c r="E25" s="226"/>
      <c r="F25" s="226"/>
      <c r="G25" s="226"/>
      <c r="H25" s="226"/>
    </row>
    <row r="26" spans="2:8" s="137" customFormat="1" ht="15.75" customHeight="1">
      <c r="B26" s="226"/>
      <c r="C26" s="227" t="s">
        <v>944</v>
      </c>
      <c r="D26" s="226">
        <v>1</v>
      </c>
      <c r="E26" s="226"/>
      <c r="F26" s="226"/>
      <c r="G26" s="226"/>
      <c r="H26" s="226"/>
    </row>
    <row r="27" spans="2:8" s="137" customFormat="1" ht="15.75" customHeight="1">
      <c r="B27" s="226"/>
      <c r="C27" s="227" t="s">
        <v>945</v>
      </c>
      <c r="D27" s="226"/>
      <c r="E27" s="226">
        <v>17</v>
      </c>
      <c r="F27" s="226"/>
      <c r="G27" s="226"/>
      <c r="H27" s="226"/>
    </row>
    <row r="28" spans="2:8" s="137" customFormat="1" ht="15.75" customHeight="1">
      <c r="B28" s="226"/>
      <c r="C28" s="227" t="s">
        <v>946</v>
      </c>
      <c r="D28" s="226">
        <v>38</v>
      </c>
      <c r="E28" s="226"/>
      <c r="F28" s="226"/>
      <c r="G28" s="226"/>
      <c r="H28" s="226"/>
    </row>
    <row r="29" spans="2:8" s="137" customFormat="1" ht="15.75" customHeight="1">
      <c r="B29" s="226"/>
      <c r="C29" s="227" t="s">
        <v>947</v>
      </c>
      <c r="D29" s="226">
        <v>76</v>
      </c>
      <c r="E29" s="226"/>
      <c r="F29" s="226"/>
      <c r="G29" s="226"/>
      <c r="H29" s="226"/>
    </row>
    <row r="30" spans="1:8" s="137" customFormat="1" ht="15.75" customHeight="1">
      <c r="A30" s="221" t="s">
        <v>271</v>
      </c>
      <c r="B30" s="220"/>
      <c r="C30" s="227" t="s">
        <v>948</v>
      </c>
      <c r="D30" s="139">
        <v>534</v>
      </c>
      <c r="E30" s="139"/>
      <c r="F30" s="139"/>
      <c r="G30" s="139"/>
      <c r="H30" s="373"/>
    </row>
    <row r="31" spans="2:8" ht="15.75" customHeight="1">
      <c r="B31" s="142"/>
      <c r="C31" s="229" t="s">
        <v>949</v>
      </c>
      <c r="D31" s="164">
        <v>1</v>
      </c>
      <c r="E31" s="164"/>
      <c r="F31" s="164"/>
      <c r="G31" s="164"/>
      <c r="H31" s="164"/>
    </row>
    <row r="32" spans="2:8" ht="15.75" customHeight="1">
      <c r="B32" s="142"/>
      <c r="C32" s="229" t="s">
        <v>950</v>
      </c>
      <c r="D32" s="164">
        <v>21</v>
      </c>
      <c r="E32" s="164"/>
      <c r="F32" s="164"/>
      <c r="G32" s="164"/>
      <c r="H32" s="164"/>
    </row>
    <row r="33" spans="2:8" ht="15.75" customHeight="1">
      <c r="B33" s="142"/>
      <c r="C33" s="229" t="s">
        <v>951</v>
      </c>
      <c r="D33" s="164"/>
      <c r="E33" s="164"/>
      <c r="F33" s="164"/>
      <c r="G33" s="164"/>
      <c r="H33" s="164"/>
    </row>
    <row r="34" spans="2:8" ht="15.75" customHeight="1">
      <c r="B34" s="142"/>
      <c r="C34" s="229" t="s">
        <v>952</v>
      </c>
      <c r="D34" s="164"/>
      <c r="E34" s="164"/>
      <c r="F34" s="164"/>
      <c r="G34" s="164"/>
      <c r="H34" s="164"/>
    </row>
    <row r="35" spans="2:8" ht="15.75" customHeight="1">
      <c r="B35" s="142"/>
      <c r="C35" s="142" t="s">
        <v>953</v>
      </c>
      <c r="D35" s="164"/>
      <c r="E35" s="164">
        <v>38</v>
      </c>
      <c r="F35" s="164"/>
      <c r="G35" s="164"/>
      <c r="H35" s="164"/>
    </row>
    <row r="36" spans="2:8" ht="12.75">
      <c r="B36" s="214"/>
      <c r="C36" s="214"/>
      <c r="D36" s="214"/>
      <c r="E36" s="214"/>
      <c r="F36" s="214"/>
      <c r="G36" s="214"/>
      <c r="H36" s="214"/>
    </row>
    <row r="37" spans="2:8" ht="12.75">
      <c r="B37" s="214"/>
      <c r="C37" s="214"/>
      <c r="D37" s="214"/>
      <c r="E37" s="214"/>
      <c r="F37" s="214"/>
      <c r="G37" s="214"/>
      <c r="H37" s="214"/>
    </row>
    <row r="39" spans="6:10" ht="12.75" customHeight="1">
      <c r="F39" s="594" t="s">
        <v>1086</v>
      </c>
      <c r="G39" s="594"/>
      <c r="H39" s="594"/>
      <c r="I39" s="594"/>
      <c r="J39" s="594"/>
    </row>
    <row r="40" spans="6:10" ht="12.75" customHeight="1">
      <c r="F40" s="594"/>
      <c r="G40" s="594"/>
      <c r="H40" s="594"/>
      <c r="I40" s="594"/>
      <c r="J40" s="594"/>
    </row>
    <row r="41" spans="6:10" ht="12.75" customHeight="1">
      <c r="F41" s="594"/>
      <c r="G41" s="594"/>
      <c r="H41" s="594"/>
      <c r="I41" s="594"/>
      <c r="J41" s="594"/>
    </row>
    <row r="42" spans="6:10" ht="12.75" customHeight="1">
      <c r="F42" s="594"/>
      <c r="G42" s="594"/>
      <c r="H42" s="594"/>
      <c r="I42" s="594"/>
      <c r="J42" s="594"/>
    </row>
  </sheetData>
  <sheetProtection/>
  <mergeCells count="11">
    <mergeCell ref="A2:H2"/>
    <mergeCell ref="A3:H3"/>
    <mergeCell ref="A5:H5"/>
    <mergeCell ref="A7:B7"/>
    <mergeCell ref="B11:B12"/>
    <mergeCell ref="C11:C12"/>
    <mergeCell ref="F39:J42"/>
    <mergeCell ref="D11:G11"/>
    <mergeCell ref="H11:H12"/>
    <mergeCell ref="C14:H14"/>
    <mergeCell ref="C21:H2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3.xml><?xml version="1.0" encoding="utf-8"?>
<worksheet xmlns="http://schemas.openxmlformats.org/spreadsheetml/2006/main" xmlns:r="http://schemas.openxmlformats.org/officeDocument/2006/relationships">
  <sheetPr>
    <pageSetUpPr fitToPage="1"/>
  </sheetPr>
  <dimension ref="A1:L54"/>
  <sheetViews>
    <sheetView zoomScaleSheetLayoutView="100" zoomScalePageLayoutView="0" workbookViewId="0" topLeftCell="A2">
      <selection activeCell="I9" sqref="I9:J47"/>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21.140625" style="0" customWidth="1"/>
    <col min="6" max="6" width="20.7109375" style="0" customWidth="1"/>
    <col min="7" max="7" width="20.140625" style="0" customWidth="1"/>
    <col min="8" max="8" width="33.00390625" style="0" customWidth="1"/>
  </cols>
  <sheetData>
    <row r="1" spans="1:8" ht="18">
      <c r="A1" s="642" t="s">
        <v>0</v>
      </c>
      <c r="B1" s="642"/>
      <c r="C1" s="642"/>
      <c r="D1" s="642"/>
      <c r="E1" s="642"/>
      <c r="F1" s="642"/>
      <c r="H1" s="200" t="s">
        <v>636</v>
      </c>
    </row>
    <row r="2" spans="1:7" ht="21">
      <c r="A2" s="643" t="s">
        <v>693</v>
      </c>
      <c r="B2" s="643"/>
      <c r="C2" s="643"/>
      <c r="D2" s="643"/>
      <c r="E2" s="643"/>
      <c r="F2" s="643"/>
      <c r="G2" s="643"/>
    </row>
    <row r="3" spans="1:2" ht="15">
      <c r="A3" s="202"/>
      <c r="B3" s="202"/>
    </row>
    <row r="4" spans="1:7" ht="18" customHeight="1">
      <c r="A4" s="644" t="s">
        <v>637</v>
      </c>
      <c r="B4" s="644"/>
      <c r="C4" s="644"/>
      <c r="D4" s="644"/>
      <c r="E4" s="644"/>
      <c r="F4" s="644"/>
      <c r="G4" s="644"/>
    </row>
    <row r="5" spans="1:2" ht="12.75">
      <c r="A5" s="566" t="s">
        <v>876</v>
      </c>
      <c r="B5" s="566"/>
    </row>
    <row r="6" spans="1:8" ht="15">
      <c r="A6" s="203"/>
      <c r="B6" s="203"/>
      <c r="F6" s="631" t="s">
        <v>772</v>
      </c>
      <c r="G6" s="631"/>
      <c r="H6" s="631"/>
    </row>
    <row r="7" spans="1:8" ht="80.25" customHeight="1">
      <c r="A7" s="204" t="s">
        <v>2</v>
      </c>
      <c r="B7" s="292" t="s">
        <v>3</v>
      </c>
      <c r="C7" s="294" t="s">
        <v>638</v>
      </c>
      <c r="D7" s="294" t="s">
        <v>639</v>
      </c>
      <c r="E7" s="294" t="s">
        <v>640</v>
      </c>
      <c r="F7" s="294" t="s">
        <v>641</v>
      </c>
      <c r="G7" s="316" t="s">
        <v>695</v>
      </c>
      <c r="H7" s="280" t="s">
        <v>863</v>
      </c>
    </row>
    <row r="8" spans="1:8" s="502" customFormat="1" ht="15">
      <c r="A8" s="282" t="s">
        <v>252</v>
      </c>
      <c r="B8" s="282" t="s">
        <v>253</v>
      </c>
      <c r="C8" s="282" t="s">
        <v>254</v>
      </c>
      <c r="D8" s="282" t="s">
        <v>255</v>
      </c>
      <c r="E8" s="282" t="s">
        <v>256</v>
      </c>
      <c r="F8" s="282" t="s">
        <v>257</v>
      </c>
      <c r="G8" s="501" t="s">
        <v>258</v>
      </c>
      <c r="H8" s="444">
        <v>8</v>
      </c>
    </row>
    <row r="9" spans="1:8" s="200" customFormat="1" ht="15">
      <c r="A9" s="5">
        <v>1</v>
      </c>
      <c r="B9" s="156" t="s">
        <v>878</v>
      </c>
      <c r="C9" s="491">
        <v>3153</v>
      </c>
      <c r="D9" s="491">
        <v>1110</v>
      </c>
      <c r="E9" s="495">
        <v>20</v>
      </c>
      <c r="F9" s="495">
        <v>84</v>
      </c>
      <c r="G9" s="492">
        <f>D9-E9-F9</f>
        <v>1006</v>
      </c>
      <c r="H9" s="494" t="s">
        <v>1054</v>
      </c>
    </row>
    <row r="10" spans="1:8" s="200" customFormat="1" ht="15">
      <c r="A10" s="5">
        <v>2</v>
      </c>
      <c r="B10" s="156" t="s">
        <v>879</v>
      </c>
      <c r="C10" s="491">
        <v>2203</v>
      </c>
      <c r="D10" s="491">
        <v>775</v>
      </c>
      <c r="E10" s="495">
        <v>25</v>
      </c>
      <c r="F10" s="495">
        <v>39</v>
      </c>
      <c r="G10" s="492">
        <f aca="true" t="shared" si="0" ref="G10:G47">D10-E10-F10</f>
        <v>711</v>
      </c>
      <c r="H10" s="494" t="s">
        <v>1055</v>
      </c>
    </row>
    <row r="11" spans="1:8" s="200" customFormat="1" ht="15">
      <c r="A11" s="5">
        <v>3</v>
      </c>
      <c r="B11" s="156" t="s">
        <v>880</v>
      </c>
      <c r="C11" s="491">
        <v>1892</v>
      </c>
      <c r="D11" s="491">
        <v>666</v>
      </c>
      <c r="E11" s="495">
        <v>15</v>
      </c>
      <c r="F11" s="495">
        <v>103</v>
      </c>
      <c r="G11" s="492">
        <f t="shared" si="0"/>
        <v>548</v>
      </c>
      <c r="H11" s="494" t="s">
        <v>1056</v>
      </c>
    </row>
    <row r="12" spans="1:8" s="200" customFormat="1" ht="15">
      <c r="A12" s="5">
        <v>4</v>
      </c>
      <c r="B12" s="156" t="s">
        <v>881</v>
      </c>
      <c r="C12" s="491">
        <v>1143</v>
      </c>
      <c r="D12" s="491">
        <v>402</v>
      </c>
      <c r="E12" s="495">
        <v>4</v>
      </c>
      <c r="F12" s="495">
        <v>30</v>
      </c>
      <c r="G12" s="492">
        <f t="shared" si="0"/>
        <v>368</v>
      </c>
      <c r="H12" s="494" t="s">
        <v>1044</v>
      </c>
    </row>
    <row r="13" spans="1:8" s="200" customFormat="1" ht="15">
      <c r="A13" s="5">
        <v>5</v>
      </c>
      <c r="B13" s="156" t="s">
        <v>882</v>
      </c>
      <c r="C13" s="491">
        <v>2078</v>
      </c>
      <c r="D13" s="491">
        <v>731</v>
      </c>
      <c r="E13" s="495">
        <v>9</v>
      </c>
      <c r="F13" s="495">
        <v>85</v>
      </c>
      <c r="G13" s="492">
        <f t="shared" si="0"/>
        <v>637</v>
      </c>
      <c r="H13" s="494" t="s">
        <v>1058</v>
      </c>
    </row>
    <row r="14" spans="1:8" s="200" customFormat="1" ht="15">
      <c r="A14" s="5">
        <v>6</v>
      </c>
      <c r="B14" s="156" t="s">
        <v>883</v>
      </c>
      <c r="C14" s="491">
        <v>1203</v>
      </c>
      <c r="D14" s="491">
        <v>423</v>
      </c>
      <c r="E14" s="495">
        <v>11</v>
      </c>
      <c r="F14" s="495">
        <v>108</v>
      </c>
      <c r="G14" s="492">
        <f t="shared" si="0"/>
        <v>304</v>
      </c>
      <c r="H14" s="494" t="s">
        <v>1057</v>
      </c>
    </row>
    <row r="15" spans="1:8" s="200" customFormat="1" ht="15">
      <c r="A15" s="5">
        <v>7</v>
      </c>
      <c r="B15" s="156" t="s">
        <v>884</v>
      </c>
      <c r="C15" s="491">
        <v>3126</v>
      </c>
      <c r="D15" s="491">
        <v>1100</v>
      </c>
      <c r="E15" s="495">
        <v>15</v>
      </c>
      <c r="F15" s="495">
        <v>108</v>
      </c>
      <c r="G15" s="492">
        <f t="shared" si="0"/>
        <v>977</v>
      </c>
      <c r="H15" s="494" t="s">
        <v>1049</v>
      </c>
    </row>
    <row r="16" spans="1:8" s="200" customFormat="1" ht="15">
      <c r="A16" s="5">
        <v>8</v>
      </c>
      <c r="B16" s="156" t="s">
        <v>885</v>
      </c>
      <c r="C16" s="491">
        <v>900</v>
      </c>
      <c r="D16" s="491">
        <v>317</v>
      </c>
      <c r="E16" s="495">
        <v>10</v>
      </c>
      <c r="F16" s="495">
        <v>192</v>
      </c>
      <c r="G16" s="492">
        <f t="shared" si="0"/>
        <v>115</v>
      </c>
      <c r="H16" s="494" t="s">
        <v>1059</v>
      </c>
    </row>
    <row r="17" spans="1:8" s="200" customFormat="1" ht="15">
      <c r="A17" s="5">
        <v>9</v>
      </c>
      <c r="B17" s="156" t="s">
        <v>886</v>
      </c>
      <c r="C17" s="491">
        <v>529</v>
      </c>
      <c r="D17" s="491">
        <v>186</v>
      </c>
      <c r="E17" s="495">
        <v>7</v>
      </c>
      <c r="F17" s="495">
        <v>26</v>
      </c>
      <c r="G17" s="492">
        <f t="shared" si="0"/>
        <v>153</v>
      </c>
      <c r="H17" s="494" t="s">
        <v>1045</v>
      </c>
    </row>
    <row r="18" spans="1:8" s="200" customFormat="1" ht="15">
      <c r="A18" s="5">
        <v>10</v>
      </c>
      <c r="B18" s="156" t="s">
        <v>887</v>
      </c>
      <c r="C18" s="491">
        <v>1685</v>
      </c>
      <c r="D18" s="491">
        <v>593</v>
      </c>
      <c r="E18" s="495">
        <v>2</v>
      </c>
      <c r="F18" s="495">
        <v>95</v>
      </c>
      <c r="G18" s="492">
        <f t="shared" si="0"/>
        <v>496</v>
      </c>
      <c r="H18" s="494" t="s">
        <v>1060</v>
      </c>
    </row>
    <row r="19" spans="1:8" s="200" customFormat="1" ht="15">
      <c r="A19" s="5">
        <v>11</v>
      </c>
      <c r="B19" s="156" t="s">
        <v>888</v>
      </c>
      <c r="C19" s="491">
        <v>1895</v>
      </c>
      <c r="D19" s="491">
        <v>667</v>
      </c>
      <c r="E19" s="495">
        <v>25</v>
      </c>
      <c r="F19" s="495">
        <v>71</v>
      </c>
      <c r="G19" s="492">
        <f t="shared" si="0"/>
        <v>571</v>
      </c>
      <c r="H19" s="494" t="s">
        <v>1051</v>
      </c>
    </row>
    <row r="20" spans="1:8" s="200" customFormat="1" ht="15">
      <c r="A20" s="5">
        <v>12</v>
      </c>
      <c r="B20" s="156" t="s">
        <v>889</v>
      </c>
      <c r="C20" s="491">
        <v>2456</v>
      </c>
      <c r="D20" s="491">
        <v>865</v>
      </c>
      <c r="E20" s="495">
        <v>10</v>
      </c>
      <c r="F20" s="495">
        <v>43</v>
      </c>
      <c r="G20" s="492">
        <f t="shared" si="0"/>
        <v>812</v>
      </c>
      <c r="H20" s="494" t="s">
        <v>1047</v>
      </c>
    </row>
    <row r="21" spans="1:8" s="200" customFormat="1" ht="15">
      <c r="A21" s="5">
        <v>13</v>
      </c>
      <c r="B21" s="156" t="s">
        <v>890</v>
      </c>
      <c r="C21" s="491">
        <v>2110</v>
      </c>
      <c r="D21" s="491">
        <v>743</v>
      </c>
      <c r="E21" s="495">
        <v>13</v>
      </c>
      <c r="F21" s="495">
        <v>39</v>
      </c>
      <c r="G21" s="492">
        <f t="shared" si="0"/>
        <v>691</v>
      </c>
      <c r="H21" s="494" t="s">
        <v>1061</v>
      </c>
    </row>
    <row r="22" spans="1:8" s="200" customFormat="1" ht="15">
      <c r="A22" s="5">
        <v>14</v>
      </c>
      <c r="B22" s="156" t="s">
        <v>891</v>
      </c>
      <c r="C22" s="491">
        <v>1776</v>
      </c>
      <c r="D22" s="491">
        <v>625</v>
      </c>
      <c r="E22" s="495">
        <v>24</v>
      </c>
      <c r="F22" s="495">
        <v>173</v>
      </c>
      <c r="G22" s="492">
        <f t="shared" si="0"/>
        <v>428</v>
      </c>
      <c r="H22" s="494" t="s">
        <v>1062</v>
      </c>
    </row>
    <row r="23" spans="1:8" s="200" customFormat="1" ht="15">
      <c r="A23" s="5">
        <v>15</v>
      </c>
      <c r="B23" s="156" t="s">
        <v>892</v>
      </c>
      <c r="C23" s="491">
        <v>3045</v>
      </c>
      <c r="D23" s="491">
        <v>1072</v>
      </c>
      <c r="E23" s="495">
        <v>5</v>
      </c>
      <c r="F23" s="495">
        <v>73</v>
      </c>
      <c r="G23" s="492">
        <f t="shared" si="0"/>
        <v>994</v>
      </c>
      <c r="H23" s="494" t="s">
        <v>1063</v>
      </c>
    </row>
    <row r="24" spans="1:8" s="200" customFormat="1" ht="15">
      <c r="A24" s="5">
        <v>16</v>
      </c>
      <c r="B24" s="156" t="s">
        <v>893</v>
      </c>
      <c r="C24" s="491">
        <v>2015</v>
      </c>
      <c r="D24" s="491">
        <v>709</v>
      </c>
      <c r="E24" s="495">
        <v>63</v>
      </c>
      <c r="F24" s="495">
        <v>132</v>
      </c>
      <c r="G24" s="492">
        <f t="shared" si="0"/>
        <v>514</v>
      </c>
      <c r="H24" s="494" t="s">
        <v>1046</v>
      </c>
    </row>
    <row r="25" spans="1:8" s="200" customFormat="1" ht="15">
      <c r="A25" s="5">
        <v>17</v>
      </c>
      <c r="B25" s="156" t="s">
        <v>894</v>
      </c>
      <c r="C25" s="491">
        <v>414</v>
      </c>
      <c r="D25" s="491">
        <v>146</v>
      </c>
      <c r="E25" s="495">
        <v>4</v>
      </c>
      <c r="F25" s="495">
        <v>25</v>
      </c>
      <c r="G25" s="492">
        <f t="shared" si="0"/>
        <v>117</v>
      </c>
      <c r="H25" s="494" t="s">
        <v>1050</v>
      </c>
    </row>
    <row r="26" spans="1:8" s="200" customFormat="1" ht="15">
      <c r="A26" s="5">
        <v>18</v>
      </c>
      <c r="B26" s="156" t="s">
        <v>895</v>
      </c>
      <c r="C26" s="491">
        <v>2070</v>
      </c>
      <c r="D26" s="491">
        <v>729</v>
      </c>
      <c r="E26" s="495">
        <v>27</v>
      </c>
      <c r="F26" s="495">
        <v>80</v>
      </c>
      <c r="G26" s="492">
        <f t="shared" si="0"/>
        <v>622</v>
      </c>
      <c r="H26" s="494" t="s">
        <v>1064</v>
      </c>
    </row>
    <row r="27" spans="1:8" s="200" customFormat="1" ht="15">
      <c r="A27" s="5">
        <v>19</v>
      </c>
      <c r="B27" s="156" t="s">
        <v>896</v>
      </c>
      <c r="C27" s="491">
        <v>3246</v>
      </c>
      <c r="D27" s="491">
        <v>1143</v>
      </c>
      <c r="E27" s="495">
        <v>11</v>
      </c>
      <c r="F27" s="495">
        <v>52</v>
      </c>
      <c r="G27" s="492">
        <f t="shared" si="0"/>
        <v>1080</v>
      </c>
      <c r="H27" s="494" t="s">
        <v>1053</v>
      </c>
    </row>
    <row r="28" spans="1:8" s="200" customFormat="1" ht="15">
      <c r="A28" s="5">
        <v>20</v>
      </c>
      <c r="B28" s="156" t="s">
        <v>897</v>
      </c>
      <c r="C28" s="491">
        <v>2620</v>
      </c>
      <c r="D28" s="491">
        <v>922</v>
      </c>
      <c r="E28" s="495">
        <v>21</v>
      </c>
      <c r="F28" s="495">
        <v>93</v>
      </c>
      <c r="G28" s="492">
        <f t="shared" si="0"/>
        <v>808</v>
      </c>
      <c r="H28" s="494" t="s">
        <v>1065</v>
      </c>
    </row>
    <row r="29" spans="1:8" s="200" customFormat="1" ht="15">
      <c r="A29" s="5">
        <v>21</v>
      </c>
      <c r="B29" s="156" t="s">
        <v>898</v>
      </c>
      <c r="C29" s="491">
        <v>2425</v>
      </c>
      <c r="D29" s="491">
        <v>854</v>
      </c>
      <c r="E29" s="495">
        <v>21</v>
      </c>
      <c r="F29" s="495">
        <v>23</v>
      </c>
      <c r="G29" s="492">
        <f t="shared" si="0"/>
        <v>810</v>
      </c>
      <c r="H29" s="494" t="s">
        <v>1066</v>
      </c>
    </row>
    <row r="30" spans="1:8" s="200" customFormat="1" ht="15">
      <c r="A30" s="5">
        <v>22</v>
      </c>
      <c r="B30" s="156" t="s">
        <v>899</v>
      </c>
      <c r="C30" s="491">
        <v>2995</v>
      </c>
      <c r="D30" s="491">
        <v>1054</v>
      </c>
      <c r="E30" s="495">
        <v>79</v>
      </c>
      <c r="F30" s="495">
        <v>241</v>
      </c>
      <c r="G30" s="492">
        <f t="shared" si="0"/>
        <v>734</v>
      </c>
      <c r="H30" s="494" t="s">
        <v>1067</v>
      </c>
    </row>
    <row r="31" spans="1:8" s="200" customFormat="1" ht="15">
      <c r="A31" s="5">
        <v>23</v>
      </c>
      <c r="B31" s="156" t="s">
        <v>900</v>
      </c>
      <c r="C31" s="491">
        <v>2557</v>
      </c>
      <c r="D31" s="491">
        <v>900</v>
      </c>
      <c r="E31" s="495">
        <v>34</v>
      </c>
      <c r="F31" s="495">
        <v>108</v>
      </c>
      <c r="G31" s="492">
        <f t="shared" si="0"/>
        <v>758</v>
      </c>
      <c r="H31" s="494" t="s">
        <v>1068</v>
      </c>
    </row>
    <row r="32" spans="1:8" s="200" customFormat="1" ht="15">
      <c r="A32" s="5">
        <v>24</v>
      </c>
      <c r="B32" s="156" t="s">
        <v>901</v>
      </c>
      <c r="C32" s="491">
        <v>2269</v>
      </c>
      <c r="D32" s="491">
        <v>799</v>
      </c>
      <c r="E32" s="495">
        <v>378</v>
      </c>
      <c r="F32" s="495">
        <v>312</v>
      </c>
      <c r="G32" s="492">
        <f t="shared" si="0"/>
        <v>109</v>
      </c>
      <c r="H32" s="494" t="s">
        <v>1069</v>
      </c>
    </row>
    <row r="33" spans="1:8" s="200" customFormat="1" ht="15">
      <c r="A33" s="5">
        <v>25</v>
      </c>
      <c r="B33" s="156" t="s">
        <v>902</v>
      </c>
      <c r="C33" s="491">
        <v>1516</v>
      </c>
      <c r="D33" s="491">
        <v>534</v>
      </c>
      <c r="E33" s="495">
        <v>60</v>
      </c>
      <c r="F33" s="495">
        <v>276</v>
      </c>
      <c r="G33" s="492">
        <f t="shared" si="0"/>
        <v>198</v>
      </c>
      <c r="H33" s="494" t="s">
        <v>1070</v>
      </c>
    </row>
    <row r="34" spans="1:8" s="200" customFormat="1" ht="15">
      <c r="A34" s="5">
        <v>26</v>
      </c>
      <c r="B34" s="156" t="s">
        <v>903</v>
      </c>
      <c r="C34" s="491">
        <v>1940</v>
      </c>
      <c r="D34" s="491">
        <v>683</v>
      </c>
      <c r="E34" s="495">
        <v>10</v>
      </c>
      <c r="F34" s="495">
        <v>110</v>
      </c>
      <c r="G34" s="492">
        <f t="shared" si="0"/>
        <v>563</v>
      </c>
      <c r="H34" s="494" t="s">
        <v>1071</v>
      </c>
    </row>
    <row r="35" spans="1:8" s="200" customFormat="1" ht="15">
      <c r="A35" s="5">
        <v>27</v>
      </c>
      <c r="B35" s="156" t="s">
        <v>904</v>
      </c>
      <c r="C35" s="491">
        <v>2011</v>
      </c>
      <c r="D35" s="491">
        <v>722</v>
      </c>
      <c r="E35" s="495">
        <v>14</v>
      </c>
      <c r="F35" s="495">
        <v>147</v>
      </c>
      <c r="G35" s="492">
        <f t="shared" si="0"/>
        <v>561</v>
      </c>
      <c r="H35" s="494" t="s">
        <v>1072</v>
      </c>
    </row>
    <row r="36" spans="1:8" s="200" customFormat="1" ht="15">
      <c r="A36" s="5">
        <v>28</v>
      </c>
      <c r="B36" s="156" t="s">
        <v>905</v>
      </c>
      <c r="C36" s="491">
        <v>1827</v>
      </c>
      <c r="D36" s="491">
        <v>643</v>
      </c>
      <c r="E36" s="495">
        <v>53</v>
      </c>
      <c r="F36" s="495">
        <v>96</v>
      </c>
      <c r="G36" s="492">
        <f t="shared" si="0"/>
        <v>494</v>
      </c>
      <c r="H36" s="494" t="s">
        <v>1073</v>
      </c>
    </row>
    <row r="37" spans="1:8" s="200" customFormat="1" ht="15">
      <c r="A37" s="5">
        <v>29</v>
      </c>
      <c r="B37" s="156" t="s">
        <v>906</v>
      </c>
      <c r="C37" s="491">
        <v>2010</v>
      </c>
      <c r="D37" s="491">
        <v>708</v>
      </c>
      <c r="E37" s="495">
        <v>15</v>
      </c>
      <c r="F37" s="495">
        <v>97</v>
      </c>
      <c r="G37" s="492">
        <f t="shared" si="0"/>
        <v>596</v>
      </c>
      <c r="H37" s="494" t="s">
        <v>1074</v>
      </c>
    </row>
    <row r="38" spans="1:8" s="200" customFormat="1" ht="15">
      <c r="A38" s="5">
        <v>30</v>
      </c>
      <c r="B38" s="156" t="s">
        <v>907</v>
      </c>
      <c r="C38" s="491">
        <v>1011</v>
      </c>
      <c r="D38" s="491">
        <v>356</v>
      </c>
      <c r="E38" s="495">
        <v>11</v>
      </c>
      <c r="F38" s="495">
        <v>56</v>
      </c>
      <c r="G38" s="492">
        <f t="shared" si="0"/>
        <v>289</v>
      </c>
      <c r="H38" s="494" t="s">
        <v>1075</v>
      </c>
    </row>
    <row r="39" spans="1:8" s="200" customFormat="1" ht="15">
      <c r="A39" s="5">
        <v>31</v>
      </c>
      <c r="B39" s="321" t="s">
        <v>908</v>
      </c>
      <c r="C39" s="491">
        <v>477</v>
      </c>
      <c r="D39" s="491">
        <v>168</v>
      </c>
      <c r="E39" s="495">
        <v>5</v>
      </c>
      <c r="F39" s="495">
        <v>54</v>
      </c>
      <c r="G39" s="492">
        <f t="shared" si="0"/>
        <v>109</v>
      </c>
      <c r="H39" s="494" t="s">
        <v>1076</v>
      </c>
    </row>
    <row r="40" spans="1:8" s="200" customFormat="1" ht="15">
      <c r="A40" s="5">
        <v>32</v>
      </c>
      <c r="B40" s="321" t="s">
        <v>909</v>
      </c>
      <c r="C40" s="491">
        <v>753</v>
      </c>
      <c r="D40" s="491">
        <v>265</v>
      </c>
      <c r="E40" s="495">
        <v>4</v>
      </c>
      <c r="F40" s="495">
        <v>102</v>
      </c>
      <c r="G40" s="492">
        <f t="shared" si="0"/>
        <v>159</v>
      </c>
      <c r="H40" s="494" t="s">
        <v>1052</v>
      </c>
    </row>
    <row r="41" spans="1:8" s="200" customFormat="1" ht="15">
      <c r="A41" s="5">
        <v>33</v>
      </c>
      <c r="B41" s="321" t="s">
        <v>910</v>
      </c>
      <c r="C41" s="491">
        <v>1700</v>
      </c>
      <c r="D41" s="491">
        <v>598</v>
      </c>
      <c r="E41" s="495">
        <v>16</v>
      </c>
      <c r="F41" s="495">
        <v>27</v>
      </c>
      <c r="G41" s="491">
        <f t="shared" si="0"/>
        <v>555</v>
      </c>
      <c r="H41" s="494" t="s">
        <v>1077</v>
      </c>
    </row>
    <row r="42" spans="1:8" s="200" customFormat="1" ht="15">
      <c r="A42" s="5">
        <v>34</v>
      </c>
      <c r="B42" s="321" t="s">
        <v>911</v>
      </c>
      <c r="C42" s="491">
        <v>1059</v>
      </c>
      <c r="D42" s="491">
        <v>373</v>
      </c>
      <c r="E42" s="495">
        <v>7</v>
      </c>
      <c r="F42" s="495">
        <v>17</v>
      </c>
      <c r="G42" s="491">
        <f t="shared" si="0"/>
        <v>349</v>
      </c>
      <c r="H42" s="494" t="s">
        <v>1078</v>
      </c>
    </row>
    <row r="43" spans="1:8" s="200" customFormat="1" ht="15">
      <c r="A43" s="5">
        <v>35</v>
      </c>
      <c r="B43" s="321" t="s">
        <v>912</v>
      </c>
      <c r="C43" s="491">
        <v>1494</v>
      </c>
      <c r="D43" s="491">
        <v>526</v>
      </c>
      <c r="E43" s="495">
        <v>11</v>
      </c>
      <c r="F43" s="495">
        <v>68</v>
      </c>
      <c r="G43" s="491">
        <f t="shared" si="0"/>
        <v>447</v>
      </c>
      <c r="H43" s="494" t="s">
        <v>1079</v>
      </c>
    </row>
    <row r="44" spans="1:8" s="200" customFormat="1" ht="15">
      <c r="A44" s="5">
        <v>36</v>
      </c>
      <c r="B44" s="321" t="s">
        <v>913</v>
      </c>
      <c r="C44" s="491">
        <v>1285</v>
      </c>
      <c r="D44" s="491">
        <v>452</v>
      </c>
      <c r="E44" s="495">
        <v>14</v>
      </c>
      <c r="F44" s="495">
        <v>29</v>
      </c>
      <c r="G44" s="491">
        <f t="shared" si="0"/>
        <v>409</v>
      </c>
      <c r="H44" s="494" t="s">
        <v>1080</v>
      </c>
    </row>
    <row r="45" spans="1:12" ht="15">
      <c r="A45" s="5">
        <v>37</v>
      </c>
      <c r="B45" s="321" t="s">
        <v>914</v>
      </c>
      <c r="C45" s="424">
        <v>1716</v>
      </c>
      <c r="D45" s="424">
        <v>604</v>
      </c>
      <c r="E45" s="338">
        <v>16</v>
      </c>
      <c r="F45" s="338">
        <v>123</v>
      </c>
      <c r="G45" s="491">
        <f t="shared" si="0"/>
        <v>465</v>
      </c>
      <c r="H45" s="494" t="s">
        <v>1048</v>
      </c>
      <c r="I45" s="200"/>
      <c r="J45" s="200"/>
      <c r="K45" s="200"/>
      <c r="L45" s="200"/>
    </row>
    <row r="46" spans="1:12" ht="15">
      <c r="A46" s="5">
        <v>38</v>
      </c>
      <c r="B46" s="321" t="s">
        <v>915</v>
      </c>
      <c r="C46" s="424">
        <v>1526</v>
      </c>
      <c r="D46" s="424">
        <v>537</v>
      </c>
      <c r="E46" s="338">
        <v>18</v>
      </c>
      <c r="F46" s="338">
        <v>76</v>
      </c>
      <c r="G46" s="491">
        <f t="shared" si="0"/>
        <v>443</v>
      </c>
      <c r="H46" s="494" t="s">
        <v>1081</v>
      </c>
      <c r="I46" s="200"/>
      <c r="J46" s="200"/>
      <c r="K46" s="200"/>
      <c r="L46" s="200"/>
    </row>
    <row r="47" spans="1:11" ht="15">
      <c r="A47" s="543" t="s">
        <v>14</v>
      </c>
      <c r="B47" s="544"/>
      <c r="C47" s="424">
        <f>SUM(C9:C46)</f>
        <v>70130</v>
      </c>
      <c r="D47" s="424">
        <f>SUM(D9:D46)</f>
        <v>24700</v>
      </c>
      <c r="E47" s="334">
        <f>SUM(E9:E46)</f>
        <v>1087</v>
      </c>
      <c r="F47" s="334">
        <f>SUM(F9:F46)</f>
        <v>3613</v>
      </c>
      <c r="G47" s="491">
        <f t="shared" si="0"/>
        <v>20000</v>
      </c>
      <c r="H47" s="493"/>
      <c r="I47" s="200"/>
      <c r="J47" s="200"/>
      <c r="K47" s="200"/>
    </row>
    <row r="48" spans="1:7" ht="15">
      <c r="A48" s="207"/>
      <c r="F48" s="13"/>
      <c r="G48" s="539"/>
    </row>
    <row r="51" spans="7:11" ht="12.75" customHeight="1">
      <c r="G51" s="594" t="s">
        <v>1086</v>
      </c>
      <c r="H51" s="594"/>
      <c r="I51" s="594"/>
      <c r="J51" s="594"/>
      <c r="K51" s="594"/>
    </row>
    <row r="52" spans="7:11" ht="12.75" customHeight="1">
      <c r="G52" s="594"/>
      <c r="H52" s="594"/>
      <c r="I52" s="594"/>
      <c r="J52" s="594"/>
      <c r="K52" s="594"/>
    </row>
    <row r="53" spans="7:11" ht="12.75" customHeight="1">
      <c r="G53" s="594"/>
      <c r="H53" s="594"/>
      <c r="I53" s="594"/>
      <c r="J53" s="594"/>
      <c r="K53" s="594"/>
    </row>
    <row r="54" spans="7:11" ht="12.75" customHeight="1">
      <c r="G54" s="594"/>
      <c r="H54" s="594"/>
      <c r="I54" s="594"/>
      <c r="J54" s="594"/>
      <c r="K54" s="594"/>
    </row>
  </sheetData>
  <sheetProtection/>
  <mergeCells count="7">
    <mergeCell ref="G51:K54"/>
    <mergeCell ref="A1:F1"/>
    <mergeCell ref="A2:G2"/>
    <mergeCell ref="A4:G4"/>
    <mergeCell ref="F6:H6"/>
    <mergeCell ref="A5:B5"/>
    <mergeCell ref="A47:B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34.xml><?xml version="1.0" encoding="utf-8"?>
<worksheet xmlns="http://schemas.openxmlformats.org/spreadsheetml/2006/main" xmlns:r="http://schemas.openxmlformats.org/officeDocument/2006/relationships">
  <sheetPr>
    <pageSetUpPr fitToPage="1"/>
  </sheetPr>
  <dimension ref="A1:K55"/>
  <sheetViews>
    <sheetView zoomScaleSheetLayoutView="100" zoomScalePageLayoutView="0" workbookViewId="0" topLeftCell="A31">
      <selection activeCell="G52" sqref="G52:K55"/>
    </sheetView>
  </sheetViews>
  <sheetFormatPr defaultColWidth="9.140625" defaultRowHeight="12.75"/>
  <cols>
    <col min="1" max="1" width="8.28125" style="0" customWidth="1"/>
    <col min="2" max="2" width="15.57421875" style="0" customWidth="1"/>
    <col min="3" max="3" width="14.7109375" style="0" customWidth="1"/>
    <col min="4" max="4" width="14.28125" style="0" customWidth="1"/>
    <col min="5" max="5" width="15.7109375" style="0" customWidth="1"/>
    <col min="6" max="6" width="16.28125" style="0" customWidth="1"/>
    <col min="7" max="7" width="22.00390625" style="0" customWidth="1"/>
    <col min="8" max="8" width="17.421875" style="0" customWidth="1"/>
  </cols>
  <sheetData>
    <row r="1" spans="1:8" ht="18">
      <c r="A1" s="642" t="s">
        <v>0</v>
      </c>
      <c r="B1" s="642"/>
      <c r="C1" s="642"/>
      <c r="D1" s="642"/>
      <c r="E1" s="642"/>
      <c r="F1" s="642"/>
      <c r="H1" s="200" t="s">
        <v>864</v>
      </c>
    </row>
    <row r="2" spans="1:7" ht="21">
      <c r="A2" s="643" t="s">
        <v>693</v>
      </c>
      <c r="B2" s="643"/>
      <c r="C2" s="643"/>
      <c r="D2" s="643"/>
      <c r="E2" s="643"/>
      <c r="F2" s="643"/>
      <c r="G2" s="643"/>
    </row>
    <row r="3" spans="1:2" ht="15">
      <c r="A3" s="202"/>
      <c r="B3" s="202"/>
    </row>
    <row r="4" spans="1:7" ht="18" customHeight="1">
      <c r="A4" s="644" t="s">
        <v>865</v>
      </c>
      <c r="B4" s="644"/>
      <c r="C4" s="644"/>
      <c r="D4" s="644"/>
      <c r="E4" s="644"/>
      <c r="F4" s="644"/>
      <c r="G4" s="644"/>
    </row>
    <row r="5" spans="1:2" ht="12.75">
      <c r="A5" s="566" t="s">
        <v>876</v>
      </c>
      <c r="B5" s="566"/>
    </row>
    <row r="6" spans="1:8" ht="15">
      <c r="A6" s="203"/>
      <c r="B6" s="203"/>
      <c r="F6" s="631" t="s">
        <v>772</v>
      </c>
      <c r="G6" s="631"/>
      <c r="H6" s="631"/>
    </row>
    <row r="7" spans="1:8" ht="75" customHeight="1">
      <c r="A7" s="292" t="s">
        <v>2</v>
      </c>
      <c r="B7" s="292" t="s">
        <v>3</v>
      </c>
      <c r="C7" s="294" t="s">
        <v>866</v>
      </c>
      <c r="D7" s="294" t="s">
        <v>867</v>
      </c>
      <c r="E7" s="294" t="s">
        <v>868</v>
      </c>
      <c r="F7" s="294" t="s">
        <v>869</v>
      </c>
      <c r="G7" s="316" t="s">
        <v>870</v>
      </c>
      <c r="H7" s="280" t="s">
        <v>871</v>
      </c>
    </row>
    <row r="8" spans="1:8" s="414" customFormat="1" ht="15">
      <c r="A8" s="410" t="s">
        <v>252</v>
      </c>
      <c r="B8" s="410" t="s">
        <v>253</v>
      </c>
      <c r="C8" s="410" t="s">
        <v>254</v>
      </c>
      <c r="D8" s="410" t="s">
        <v>255</v>
      </c>
      <c r="E8" s="410" t="s">
        <v>256</v>
      </c>
      <c r="F8" s="410" t="s">
        <v>257</v>
      </c>
      <c r="G8" s="412" t="s">
        <v>258</v>
      </c>
      <c r="H8" s="413">
        <v>8</v>
      </c>
    </row>
    <row r="9" spans="1:8" s="200" customFormat="1" ht="15">
      <c r="A9" s="5">
        <v>1</v>
      </c>
      <c r="B9" s="156" t="s">
        <v>878</v>
      </c>
      <c r="C9" s="477">
        <v>9997</v>
      </c>
      <c r="D9" s="477">
        <v>9997</v>
      </c>
      <c r="E9" s="331">
        <v>45</v>
      </c>
      <c r="F9" s="18" t="s">
        <v>954</v>
      </c>
      <c r="G9" s="478" t="s">
        <v>955</v>
      </c>
      <c r="H9" s="479" t="s">
        <v>956</v>
      </c>
    </row>
    <row r="10" spans="1:8" s="200" customFormat="1" ht="15">
      <c r="A10" s="5">
        <v>2</v>
      </c>
      <c r="B10" s="156" t="s">
        <v>879</v>
      </c>
      <c r="C10" s="477">
        <v>6202</v>
      </c>
      <c r="D10" s="477">
        <v>6202</v>
      </c>
      <c r="E10" s="331">
        <v>28</v>
      </c>
      <c r="F10" s="18" t="s">
        <v>954</v>
      </c>
      <c r="G10" s="478" t="s">
        <v>955</v>
      </c>
      <c r="H10" s="479" t="s">
        <v>956</v>
      </c>
    </row>
    <row r="11" spans="1:8" s="200" customFormat="1" ht="15">
      <c r="A11" s="5">
        <v>3</v>
      </c>
      <c r="B11" s="156" t="s">
        <v>880</v>
      </c>
      <c r="C11" s="477">
        <v>5796</v>
      </c>
      <c r="D11" s="477">
        <v>5796</v>
      </c>
      <c r="E11" s="331">
        <v>26</v>
      </c>
      <c r="F11" s="18" t="s">
        <v>954</v>
      </c>
      <c r="G11" s="478" t="s">
        <v>955</v>
      </c>
      <c r="H11" s="479" t="s">
        <v>956</v>
      </c>
    </row>
    <row r="12" spans="1:8" s="200" customFormat="1" ht="15">
      <c r="A12" s="5">
        <v>4</v>
      </c>
      <c r="B12" s="156" t="s">
        <v>881</v>
      </c>
      <c r="C12" s="477">
        <v>4022</v>
      </c>
      <c r="D12" s="477">
        <v>4022</v>
      </c>
      <c r="E12" s="331">
        <v>18</v>
      </c>
      <c r="F12" s="18" t="s">
        <v>954</v>
      </c>
      <c r="G12" s="478" t="s">
        <v>955</v>
      </c>
      <c r="H12" s="479" t="s">
        <v>956</v>
      </c>
    </row>
    <row r="13" spans="1:8" s="200" customFormat="1" ht="15">
      <c r="A13" s="5">
        <v>5</v>
      </c>
      <c r="B13" s="156" t="s">
        <v>882</v>
      </c>
      <c r="C13" s="477">
        <v>6875</v>
      </c>
      <c r="D13" s="477">
        <v>6875</v>
      </c>
      <c r="E13" s="331">
        <v>31</v>
      </c>
      <c r="F13" s="18" t="s">
        <v>954</v>
      </c>
      <c r="G13" s="478" t="s">
        <v>955</v>
      </c>
      <c r="H13" s="479" t="s">
        <v>956</v>
      </c>
    </row>
    <row r="14" spans="1:8" s="200" customFormat="1" ht="15">
      <c r="A14" s="5">
        <v>6</v>
      </c>
      <c r="B14" s="156" t="s">
        <v>883</v>
      </c>
      <c r="C14" s="477">
        <v>4274</v>
      </c>
      <c r="D14" s="477">
        <v>4274</v>
      </c>
      <c r="E14" s="331">
        <v>19</v>
      </c>
      <c r="F14" s="18" t="s">
        <v>954</v>
      </c>
      <c r="G14" s="478" t="s">
        <v>955</v>
      </c>
      <c r="H14" s="479" t="s">
        <v>956</v>
      </c>
    </row>
    <row r="15" spans="1:8" s="200" customFormat="1" ht="15">
      <c r="A15" s="5">
        <v>7</v>
      </c>
      <c r="B15" s="156" t="s">
        <v>884</v>
      </c>
      <c r="C15" s="477">
        <v>10798</v>
      </c>
      <c r="D15" s="477">
        <v>10798</v>
      </c>
      <c r="E15" s="331">
        <v>49</v>
      </c>
      <c r="F15" s="18" t="s">
        <v>954</v>
      </c>
      <c r="G15" s="478" t="s">
        <v>955</v>
      </c>
      <c r="H15" s="479" t="s">
        <v>956</v>
      </c>
    </row>
    <row r="16" spans="1:8" s="200" customFormat="1" ht="15">
      <c r="A16" s="5">
        <v>8</v>
      </c>
      <c r="B16" s="156" t="s">
        <v>885</v>
      </c>
      <c r="C16" s="477">
        <v>2512</v>
      </c>
      <c r="D16" s="477">
        <v>2512</v>
      </c>
      <c r="E16" s="331">
        <v>11</v>
      </c>
      <c r="F16" s="18" t="s">
        <v>954</v>
      </c>
      <c r="G16" s="478" t="s">
        <v>955</v>
      </c>
      <c r="H16" s="479" t="s">
        <v>956</v>
      </c>
    </row>
    <row r="17" spans="1:8" s="200" customFormat="1" ht="15">
      <c r="A17" s="5">
        <v>9</v>
      </c>
      <c r="B17" s="156" t="s">
        <v>886</v>
      </c>
      <c r="C17" s="477">
        <v>2343</v>
      </c>
      <c r="D17" s="477">
        <v>2343</v>
      </c>
      <c r="E17" s="331">
        <v>11</v>
      </c>
      <c r="F17" s="18" t="s">
        <v>954</v>
      </c>
      <c r="G17" s="478" t="s">
        <v>955</v>
      </c>
      <c r="H17" s="479" t="s">
        <v>956</v>
      </c>
    </row>
    <row r="18" spans="1:8" s="200" customFormat="1" ht="15">
      <c r="A18" s="5">
        <v>10</v>
      </c>
      <c r="B18" s="156" t="s">
        <v>887</v>
      </c>
      <c r="C18" s="477">
        <v>4589</v>
      </c>
      <c r="D18" s="477">
        <v>4589</v>
      </c>
      <c r="E18" s="331">
        <v>21</v>
      </c>
      <c r="F18" s="18" t="s">
        <v>954</v>
      </c>
      <c r="G18" s="478" t="s">
        <v>955</v>
      </c>
      <c r="H18" s="479" t="s">
        <v>956</v>
      </c>
    </row>
    <row r="19" spans="1:8" s="200" customFormat="1" ht="15">
      <c r="A19" s="5">
        <v>11</v>
      </c>
      <c r="B19" s="156" t="s">
        <v>888</v>
      </c>
      <c r="C19" s="477">
        <v>6882</v>
      </c>
      <c r="D19" s="477">
        <v>6882</v>
      </c>
      <c r="E19" s="331">
        <v>31</v>
      </c>
      <c r="F19" s="18" t="s">
        <v>954</v>
      </c>
      <c r="G19" s="478" t="s">
        <v>955</v>
      </c>
      <c r="H19" s="479" t="s">
        <v>956</v>
      </c>
    </row>
    <row r="20" spans="1:8" s="200" customFormat="1" ht="15">
      <c r="A20" s="5">
        <v>12</v>
      </c>
      <c r="B20" s="156" t="s">
        <v>889</v>
      </c>
      <c r="C20" s="477">
        <v>9110</v>
      </c>
      <c r="D20" s="477">
        <v>9110</v>
      </c>
      <c r="E20" s="331">
        <v>41</v>
      </c>
      <c r="F20" s="18" t="s">
        <v>954</v>
      </c>
      <c r="G20" s="478" t="s">
        <v>955</v>
      </c>
      <c r="H20" s="479" t="s">
        <v>956</v>
      </c>
    </row>
    <row r="21" spans="1:8" s="200" customFormat="1" ht="15">
      <c r="A21" s="5">
        <v>13</v>
      </c>
      <c r="B21" s="156" t="s">
        <v>890</v>
      </c>
      <c r="C21" s="477">
        <v>6809</v>
      </c>
      <c r="D21" s="477">
        <v>6809</v>
      </c>
      <c r="E21" s="331">
        <v>31</v>
      </c>
      <c r="F21" s="18" t="s">
        <v>954</v>
      </c>
      <c r="G21" s="478" t="s">
        <v>955</v>
      </c>
      <c r="H21" s="479" t="s">
        <v>956</v>
      </c>
    </row>
    <row r="22" spans="1:8" s="200" customFormat="1" ht="15">
      <c r="A22" s="5">
        <v>14</v>
      </c>
      <c r="B22" s="156" t="s">
        <v>891</v>
      </c>
      <c r="C22" s="477">
        <v>5638</v>
      </c>
      <c r="D22" s="477">
        <v>5638</v>
      </c>
      <c r="E22" s="331">
        <v>25</v>
      </c>
      <c r="F22" s="18" t="s">
        <v>954</v>
      </c>
      <c r="G22" s="478" t="s">
        <v>955</v>
      </c>
      <c r="H22" s="479" t="s">
        <v>956</v>
      </c>
    </row>
    <row r="23" spans="1:8" s="200" customFormat="1" ht="15">
      <c r="A23" s="5">
        <v>15</v>
      </c>
      <c r="B23" s="156" t="s">
        <v>892</v>
      </c>
      <c r="C23" s="477">
        <v>9767</v>
      </c>
      <c r="D23" s="477">
        <v>9767</v>
      </c>
      <c r="E23" s="331">
        <v>44</v>
      </c>
      <c r="F23" s="18" t="s">
        <v>954</v>
      </c>
      <c r="G23" s="478" t="s">
        <v>955</v>
      </c>
      <c r="H23" s="479" t="s">
        <v>956</v>
      </c>
    </row>
    <row r="24" spans="1:8" s="200" customFormat="1" ht="15">
      <c r="A24" s="5">
        <v>16</v>
      </c>
      <c r="B24" s="156" t="s">
        <v>893</v>
      </c>
      <c r="C24" s="477">
        <v>7322</v>
      </c>
      <c r="D24" s="477">
        <v>7322</v>
      </c>
      <c r="E24" s="331">
        <v>33</v>
      </c>
      <c r="F24" s="18" t="s">
        <v>954</v>
      </c>
      <c r="G24" s="478" t="s">
        <v>955</v>
      </c>
      <c r="H24" s="479" t="s">
        <v>956</v>
      </c>
    </row>
    <row r="25" spans="1:8" s="200" customFormat="1" ht="15">
      <c r="A25" s="5">
        <v>17</v>
      </c>
      <c r="B25" s="156" t="s">
        <v>894</v>
      </c>
      <c r="C25" s="477">
        <v>1640</v>
      </c>
      <c r="D25" s="477">
        <v>1640</v>
      </c>
      <c r="E25" s="331">
        <v>7</v>
      </c>
      <c r="F25" s="18" t="s">
        <v>954</v>
      </c>
      <c r="G25" s="478" t="s">
        <v>955</v>
      </c>
      <c r="H25" s="479" t="s">
        <v>956</v>
      </c>
    </row>
    <row r="26" spans="1:8" s="200" customFormat="1" ht="15">
      <c r="A26" s="5">
        <v>18</v>
      </c>
      <c r="B26" s="156" t="s">
        <v>895</v>
      </c>
      <c r="C26" s="477">
        <v>6462</v>
      </c>
      <c r="D26" s="477">
        <v>6462</v>
      </c>
      <c r="E26" s="331">
        <v>29</v>
      </c>
      <c r="F26" s="18" t="s">
        <v>954</v>
      </c>
      <c r="G26" s="478" t="s">
        <v>955</v>
      </c>
      <c r="H26" s="479" t="s">
        <v>956</v>
      </c>
    </row>
    <row r="27" spans="1:8" s="200" customFormat="1" ht="15">
      <c r="A27" s="5">
        <v>19</v>
      </c>
      <c r="B27" s="156" t="s">
        <v>896</v>
      </c>
      <c r="C27" s="477">
        <v>11821</v>
      </c>
      <c r="D27" s="477">
        <v>11821</v>
      </c>
      <c r="E27" s="331">
        <v>53</v>
      </c>
      <c r="F27" s="18" t="s">
        <v>954</v>
      </c>
      <c r="G27" s="478" t="s">
        <v>955</v>
      </c>
      <c r="H27" s="479" t="s">
        <v>956</v>
      </c>
    </row>
    <row r="28" spans="1:8" s="200" customFormat="1" ht="15">
      <c r="A28" s="5">
        <v>20</v>
      </c>
      <c r="B28" s="156" t="s">
        <v>897</v>
      </c>
      <c r="C28" s="477">
        <v>7890</v>
      </c>
      <c r="D28" s="477">
        <v>7890</v>
      </c>
      <c r="E28" s="331">
        <v>36</v>
      </c>
      <c r="F28" s="18" t="s">
        <v>954</v>
      </c>
      <c r="G28" s="478" t="s">
        <v>955</v>
      </c>
      <c r="H28" s="479" t="s">
        <v>956</v>
      </c>
    </row>
    <row r="29" spans="1:8" s="200" customFormat="1" ht="15">
      <c r="A29" s="5">
        <v>21</v>
      </c>
      <c r="B29" s="156" t="s">
        <v>898</v>
      </c>
      <c r="C29" s="477">
        <v>8263</v>
      </c>
      <c r="D29" s="477">
        <v>8263</v>
      </c>
      <c r="E29" s="331">
        <v>37</v>
      </c>
      <c r="F29" s="18" t="s">
        <v>954</v>
      </c>
      <c r="G29" s="478" t="s">
        <v>955</v>
      </c>
      <c r="H29" s="479" t="s">
        <v>956</v>
      </c>
    </row>
    <row r="30" spans="1:8" s="200" customFormat="1" ht="15">
      <c r="A30" s="5">
        <v>22</v>
      </c>
      <c r="B30" s="156" t="s">
        <v>899</v>
      </c>
      <c r="C30" s="477">
        <v>10983</v>
      </c>
      <c r="D30" s="477">
        <v>10983</v>
      </c>
      <c r="E30" s="331">
        <v>50</v>
      </c>
      <c r="F30" s="18" t="s">
        <v>954</v>
      </c>
      <c r="G30" s="478" t="s">
        <v>955</v>
      </c>
      <c r="H30" s="479" t="s">
        <v>956</v>
      </c>
    </row>
    <row r="31" spans="1:8" s="200" customFormat="1" ht="15">
      <c r="A31" s="5">
        <v>23</v>
      </c>
      <c r="B31" s="156" t="s">
        <v>900</v>
      </c>
      <c r="C31" s="477">
        <v>9265</v>
      </c>
      <c r="D31" s="477">
        <v>9265</v>
      </c>
      <c r="E31" s="331">
        <v>42</v>
      </c>
      <c r="F31" s="18" t="s">
        <v>954</v>
      </c>
      <c r="G31" s="478" t="s">
        <v>955</v>
      </c>
      <c r="H31" s="479" t="s">
        <v>956</v>
      </c>
    </row>
    <row r="32" spans="1:8" s="200" customFormat="1" ht="15">
      <c r="A32" s="5">
        <v>24</v>
      </c>
      <c r="B32" s="156" t="s">
        <v>901</v>
      </c>
      <c r="C32" s="477">
        <v>7829</v>
      </c>
      <c r="D32" s="477">
        <v>7829</v>
      </c>
      <c r="E32" s="331">
        <v>35</v>
      </c>
      <c r="F32" s="18" t="s">
        <v>954</v>
      </c>
      <c r="G32" s="478" t="s">
        <v>955</v>
      </c>
      <c r="H32" s="479" t="s">
        <v>956</v>
      </c>
    </row>
    <row r="33" spans="1:8" s="200" customFormat="1" ht="15">
      <c r="A33" s="5">
        <v>25</v>
      </c>
      <c r="B33" s="156" t="s">
        <v>902</v>
      </c>
      <c r="C33" s="477">
        <v>6004</v>
      </c>
      <c r="D33" s="477">
        <v>6004</v>
      </c>
      <c r="E33" s="331">
        <v>27</v>
      </c>
      <c r="F33" s="18" t="s">
        <v>954</v>
      </c>
      <c r="G33" s="478" t="s">
        <v>955</v>
      </c>
      <c r="H33" s="479" t="s">
        <v>956</v>
      </c>
    </row>
    <row r="34" spans="1:8" s="200" customFormat="1" ht="15">
      <c r="A34" s="5">
        <v>26</v>
      </c>
      <c r="B34" s="156" t="s">
        <v>903</v>
      </c>
      <c r="C34" s="477">
        <v>6311</v>
      </c>
      <c r="D34" s="477">
        <v>6311</v>
      </c>
      <c r="E34" s="331">
        <v>29</v>
      </c>
      <c r="F34" s="18" t="s">
        <v>954</v>
      </c>
      <c r="G34" s="478" t="s">
        <v>955</v>
      </c>
      <c r="H34" s="479" t="s">
        <v>956</v>
      </c>
    </row>
    <row r="35" spans="1:8" s="200" customFormat="1" ht="15">
      <c r="A35" s="5">
        <v>27</v>
      </c>
      <c r="B35" s="156" t="s">
        <v>904</v>
      </c>
      <c r="C35" s="477">
        <v>7434</v>
      </c>
      <c r="D35" s="477">
        <v>7434</v>
      </c>
      <c r="E35" s="331">
        <v>34</v>
      </c>
      <c r="F35" s="18" t="s">
        <v>954</v>
      </c>
      <c r="G35" s="478" t="s">
        <v>955</v>
      </c>
      <c r="H35" s="479" t="s">
        <v>956</v>
      </c>
    </row>
    <row r="36" spans="1:8" s="200" customFormat="1" ht="15">
      <c r="A36" s="5">
        <v>28</v>
      </c>
      <c r="B36" s="156" t="s">
        <v>905</v>
      </c>
      <c r="C36" s="477">
        <v>6040</v>
      </c>
      <c r="D36" s="477">
        <v>6040</v>
      </c>
      <c r="E36" s="331">
        <v>27</v>
      </c>
      <c r="F36" s="18" t="s">
        <v>954</v>
      </c>
      <c r="G36" s="478" t="s">
        <v>955</v>
      </c>
      <c r="H36" s="479" t="s">
        <v>956</v>
      </c>
    </row>
    <row r="37" spans="1:8" s="200" customFormat="1" ht="15">
      <c r="A37" s="5">
        <v>29</v>
      </c>
      <c r="B37" s="156" t="s">
        <v>906</v>
      </c>
      <c r="C37" s="477">
        <v>6610</v>
      </c>
      <c r="D37" s="477">
        <v>6610</v>
      </c>
      <c r="E37" s="331">
        <v>30</v>
      </c>
      <c r="F37" s="18" t="s">
        <v>954</v>
      </c>
      <c r="G37" s="478" t="s">
        <v>955</v>
      </c>
      <c r="H37" s="479" t="s">
        <v>956</v>
      </c>
    </row>
    <row r="38" spans="1:8" s="200" customFormat="1" ht="15">
      <c r="A38" s="5">
        <v>30</v>
      </c>
      <c r="B38" s="156" t="s">
        <v>907</v>
      </c>
      <c r="C38" s="477">
        <v>5060</v>
      </c>
      <c r="D38" s="477">
        <v>5060</v>
      </c>
      <c r="E38" s="331">
        <v>23</v>
      </c>
      <c r="F38" s="18" t="s">
        <v>954</v>
      </c>
      <c r="G38" s="478" t="s">
        <v>955</v>
      </c>
      <c r="H38" s="479" t="s">
        <v>956</v>
      </c>
    </row>
    <row r="39" spans="1:8" s="200" customFormat="1" ht="15">
      <c r="A39" s="5">
        <v>31</v>
      </c>
      <c r="B39" s="321" t="s">
        <v>908</v>
      </c>
      <c r="C39" s="477">
        <v>1979</v>
      </c>
      <c r="D39" s="477">
        <v>1979</v>
      </c>
      <c r="E39" s="331">
        <v>9</v>
      </c>
      <c r="F39" s="18" t="s">
        <v>954</v>
      </c>
      <c r="G39" s="478" t="s">
        <v>955</v>
      </c>
      <c r="H39" s="479" t="s">
        <v>956</v>
      </c>
    </row>
    <row r="40" spans="1:8" s="200" customFormat="1" ht="15">
      <c r="A40" s="5">
        <v>32</v>
      </c>
      <c r="B40" s="321" t="s">
        <v>909</v>
      </c>
      <c r="C40" s="477">
        <v>2432</v>
      </c>
      <c r="D40" s="477">
        <v>2432</v>
      </c>
      <c r="E40" s="331">
        <v>11</v>
      </c>
      <c r="F40" s="18" t="s">
        <v>954</v>
      </c>
      <c r="G40" s="478" t="s">
        <v>955</v>
      </c>
      <c r="H40" s="479" t="s">
        <v>956</v>
      </c>
    </row>
    <row r="41" spans="1:8" s="200" customFormat="1" ht="15">
      <c r="A41" s="5">
        <v>33</v>
      </c>
      <c r="B41" s="321" t="s">
        <v>910</v>
      </c>
      <c r="C41" s="477">
        <v>5009</v>
      </c>
      <c r="D41" s="477">
        <v>5009</v>
      </c>
      <c r="E41" s="331">
        <v>23</v>
      </c>
      <c r="F41" s="18" t="s">
        <v>954</v>
      </c>
      <c r="G41" s="478" t="s">
        <v>955</v>
      </c>
      <c r="H41" s="479" t="s">
        <v>956</v>
      </c>
    </row>
    <row r="42" spans="1:8" s="200" customFormat="1" ht="15">
      <c r="A42" s="5">
        <v>34</v>
      </c>
      <c r="B42" s="321" t="s">
        <v>911</v>
      </c>
      <c r="C42" s="477">
        <v>3770</v>
      </c>
      <c r="D42" s="477">
        <v>3770</v>
      </c>
      <c r="E42" s="331">
        <v>17</v>
      </c>
      <c r="F42" s="18" t="s">
        <v>954</v>
      </c>
      <c r="G42" s="478" t="s">
        <v>955</v>
      </c>
      <c r="H42" s="479" t="s">
        <v>956</v>
      </c>
    </row>
    <row r="43" spans="1:8" s="200" customFormat="1" ht="15">
      <c r="A43" s="5">
        <v>35</v>
      </c>
      <c r="B43" s="321" t="s">
        <v>912</v>
      </c>
      <c r="C43" s="477">
        <v>5673</v>
      </c>
      <c r="D43" s="477">
        <v>5673</v>
      </c>
      <c r="E43" s="331">
        <v>26</v>
      </c>
      <c r="F43" s="18" t="s">
        <v>954</v>
      </c>
      <c r="G43" s="478" t="s">
        <v>955</v>
      </c>
      <c r="H43" s="479" t="s">
        <v>956</v>
      </c>
    </row>
    <row r="44" spans="1:8" s="200" customFormat="1" ht="15">
      <c r="A44" s="5">
        <v>36</v>
      </c>
      <c r="B44" s="321" t="s">
        <v>913</v>
      </c>
      <c r="C44" s="477">
        <v>4056</v>
      </c>
      <c r="D44" s="477">
        <v>4056</v>
      </c>
      <c r="E44" s="331">
        <v>18</v>
      </c>
      <c r="F44" s="18" t="s">
        <v>954</v>
      </c>
      <c r="G44" s="478" t="s">
        <v>955</v>
      </c>
      <c r="H44" s="479" t="s">
        <v>956</v>
      </c>
    </row>
    <row r="45" spans="1:8" s="200" customFormat="1" ht="15">
      <c r="A45" s="5">
        <v>37</v>
      </c>
      <c r="B45" s="321" t="s">
        <v>914</v>
      </c>
      <c r="C45" s="477">
        <v>6019</v>
      </c>
      <c r="D45" s="477">
        <v>6019</v>
      </c>
      <c r="E45" s="331">
        <v>27</v>
      </c>
      <c r="F45" s="18" t="s">
        <v>954</v>
      </c>
      <c r="G45" s="478" t="s">
        <v>955</v>
      </c>
      <c r="H45" s="479" t="s">
        <v>956</v>
      </c>
    </row>
    <row r="46" spans="1:8" s="200" customFormat="1" ht="15">
      <c r="A46" s="5">
        <v>38</v>
      </c>
      <c r="B46" s="321" t="s">
        <v>915</v>
      </c>
      <c r="C46" s="477">
        <v>5383</v>
      </c>
      <c r="D46" s="477">
        <v>5383</v>
      </c>
      <c r="E46" s="331">
        <v>24</v>
      </c>
      <c r="F46" s="18" t="s">
        <v>954</v>
      </c>
      <c r="G46" s="478" t="s">
        <v>955</v>
      </c>
      <c r="H46" s="479" t="s">
        <v>956</v>
      </c>
    </row>
    <row r="47" spans="1:8" s="200" customFormat="1" ht="15">
      <c r="A47" s="543" t="s">
        <v>14</v>
      </c>
      <c r="B47" s="544"/>
      <c r="C47" s="477">
        <f>SUM(C9:C46)</f>
        <v>238869</v>
      </c>
      <c r="D47" s="477">
        <f>SUM(D9:D46)</f>
        <v>238869</v>
      </c>
      <c r="E47" s="331">
        <f>SUM(E9:E46)</f>
        <v>1078</v>
      </c>
      <c r="F47" s="18" t="s">
        <v>954</v>
      </c>
      <c r="G47" s="478" t="s">
        <v>955</v>
      </c>
      <c r="H47" s="479" t="s">
        <v>956</v>
      </c>
    </row>
    <row r="52" spans="7:11" ht="12.75" customHeight="1">
      <c r="G52" s="594" t="s">
        <v>1086</v>
      </c>
      <c r="H52" s="594"/>
      <c r="I52" s="594"/>
      <c r="J52" s="594"/>
      <c r="K52" s="594"/>
    </row>
    <row r="53" spans="7:11" ht="12.75" customHeight="1">
      <c r="G53" s="594"/>
      <c r="H53" s="594"/>
      <c r="I53" s="594"/>
      <c r="J53" s="594"/>
      <c r="K53" s="594"/>
    </row>
    <row r="54" spans="7:11" ht="12.75" customHeight="1">
      <c r="G54" s="594"/>
      <c r="H54" s="594"/>
      <c r="I54" s="594"/>
      <c r="J54" s="594"/>
      <c r="K54" s="594"/>
    </row>
    <row r="55" spans="7:11" ht="12.75" customHeight="1">
      <c r="G55" s="594"/>
      <c r="H55" s="594"/>
      <c r="I55" s="594"/>
      <c r="J55" s="594"/>
      <c r="K55" s="594"/>
    </row>
  </sheetData>
  <sheetProtection/>
  <mergeCells count="7">
    <mergeCell ref="G52:K55"/>
    <mergeCell ref="A1:F1"/>
    <mergeCell ref="A2:G2"/>
    <mergeCell ref="A4:G4"/>
    <mergeCell ref="F6:H6"/>
    <mergeCell ref="A5:B5"/>
    <mergeCell ref="A47:B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35.xml><?xml version="1.0" encoding="utf-8"?>
<worksheet xmlns="http://schemas.openxmlformats.org/spreadsheetml/2006/main" xmlns:r="http://schemas.openxmlformats.org/officeDocument/2006/relationships">
  <sheetPr>
    <pageSetUpPr fitToPage="1"/>
  </sheetPr>
  <dimension ref="A1:Q32"/>
  <sheetViews>
    <sheetView zoomScaleSheetLayoutView="90" zoomScalePageLayoutView="0" workbookViewId="0" topLeftCell="A1">
      <selection activeCell="I29" sqref="I29:M32"/>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575"/>
      <c r="E1" s="575"/>
      <c r="H1" s="42"/>
      <c r="I1" s="636" t="s">
        <v>62</v>
      </c>
      <c r="J1" s="636"/>
    </row>
    <row r="2" spans="1:10" ht="15">
      <c r="A2" s="637" t="s">
        <v>0</v>
      </c>
      <c r="B2" s="637"/>
      <c r="C2" s="637"/>
      <c r="D2" s="637"/>
      <c r="E2" s="637"/>
      <c r="F2" s="637"/>
      <c r="G2" s="637"/>
      <c r="H2" s="637"/>
      <c r="I2" s="637"/>
      <c r="J2" s="637"/>
    </row>
    <row r="3" spans="1:10" ht="20.25">
      <c r="A3" s="573" t="s">
        <v>693</v>
      </c>
      <c r="B3" s="573"/>
      <c r="C3" s="573"/>
      <c r="D3" s="573"/>
      <c r="E3" s="573"/>
      <c r="F3" s="573"/>
      <c r="G3" s="573"/>
      <c r="H3" s="573"/>
      <c r="I3" s="573"/>
      <c r="J3" s="573"/>
    </row>
    <row r="4" ht="10.5" customHeight="1"/>
    <row r="5" spans="1:11" s="16" customFormat="1" ht="24.75" customHeight="1">
      <c r="A5" s="721" t="s">
        <v>427</v>
      </c>
      <c r="B5" s="721"/>
      <c r="C5" s="721"/>
      <c r="D5" s="721"/>
      <c r="E5" s="721"/>
      <c r="F5" s="721"/>
      <c r="G5" s="721"/>
      <c r="H5" s="721"/>
      <c r="I5" s="721"/>
      <c r="J5" s="721"/>
      <c r="K5" s="721"/>
    </row>
    <row r="6" spans="1:10" s="16" customFormat="1" ht="15.75" customHeight="1">
      <c r="A6" s="45"/>
      <c r="B6" s="45"/>
      <c r="C6" s="45"/>
      <c r="D6" s="45"/>
      <c r="E6" s="45"/>
      <c r="F6" s="45"/>
      <c r="G6" s="45"/>
      <c r="H6" s="45"/>
      <c r="I6" s="45"/>
      <c r="J6" s="45"/>
    </row>
    <row r="7" spans="1:11" s="16" customFormat="1" ht="12.75">
      <c r="A7" s="566" t="s">
        <v>876</v>
      </c>
      <c r="B7" s="566"/>
      <c r="E7" s="669"/>
      <c r="F7" s="669"/>
      <c r="G7" s="669"/>
      <c r="H7" s="669"/>
      <c r="I7" s="669" t="s">
        <v>774</v>
      </c>
      <c r="J7" s="669"/>
      <c r="K7" s="669"/>
    </row>
    <row r="8" spans="3:10" s="14" customFormat="1" ht="15.75" hidden="1">
      <c r="C8" s="637" t="s">
        <v>11</v>
      </c>
      <c r="D8" s="637"/>
      <c r="E8" s="637"/>
      <c r="F8" s="637"/>
      <c r="G8" s="637"/>
      <c r="H8" s="637"/>
      <c r="I8" s="637"/>
      <c r="J8" s="637"/>
    </row>
    <row r="9" spans="1:17" ht="44.25" customHeight="1">
      <c r="A9" s="634" t="s">
        <v>18</v>
      </c>
      <c r="B9" s="634" t="s">
        <v>52</v>
      </c>
      <c r="C9" s="547" t="s">
        <v>453</v>
      </c>
      <c r="D9" s="549"/>
      <c r="E9" s="547" t="s">
        <v>32</v>
      </c>
      <c r="F9" s="549"/>
      <c r="G9" s="547" t="s">
        <v>33</v>
      </c>
      <c r="H9" s="549"/>
      <c r="I9" s="550" t="s">
        <v>98</v>
      </c>
      <c r="J9" s="550"/>
      <c r="K9" s="634" t="s">
        <v>505</v>
      </c>
      <c r="Q9" s="13"/>
    </row>
    <row r="10" spans="1:11" s="15" customFormat="1" ht="42" customHeight="1">
      <c r="A10" s="635"/>
      <c r="B10" s="635"/>
      <c r="C10" s="5" t="s">
        <v>34</v>
      </c>
      <c r="D10" s="5" t="s">
        <v>97</v>
      </c>
      <c r="E10" s="5" t="s">
        <v>34</v>
      </c>
      <c r="F10" s="5" t="s">
        <v>97</v>
      </c>
      <c r="G10" s="5" t="s">
        <v>34</v>
      </c>
      <c r="H10" s="5" t="s">
        <v>97</v>
      </c>
      <c r="I10" s="5" t="s">
        <v>127</v>
      </c>
      <c r="J10" s="5" t="s">
        <v>128</v>
      </c>
      <c r="K10" s="635"/>
    </row>
    <row r="11" spans="1:11" ht="12.75">
      <c r="A11" s="145">
        <v>1</v>
      </c>
      <c r="B11" s="145">
        <v>2</v>
      </c>
      <c r="C11" s="145">
        <v>3</v>
      </c>
      <c r="D11" s="145">
        <v>4</v>
      </c>
      <c r="E11" s="145">
        <v>5</v>
      </c>
      <c r="F11" s="145">
        <v>6</v>
      </c>
      <c r="G11" s="145">
        <v>7</v>
      </c>
      <c r="H11" s="145">
        <v>8</v>
      </c>
      <c r="I11" s="145">
        <v>9</v>
      </c>
      <c r="J11" s="145">
        <v>10</v>
      </c>
      <c r="K11" s="3">
        <v>11</v>
      </c>
    </row>
    <row r="12" spans="1:11" ht="15.75" customHeight="1">
      <c r="A12" s="8">
        <v>1</v>
      </c>
      <c r="B12" s="19" t="s">
        <v>365</v>
      </c>
      <c r="C12" s="9">
        <v>16050</v>
      </c>
      <c r="D12" s="9">
        <v>9629.75</v>
      </c>
      <c r="E12" s="9">
        <v>16050</v>
      </c>
      <c r="F12" s="9">
        <v>9629.75</v>
      </c>
      <c r="G12" s="9">
        <v>0</v>
      </c>
      <c r="H12" s="9">
        <v>0</v>
      </c>
      <c r="I12" s="9">
        <v>0</v>
      </c>
      <c r="J12" s="9">
        <v>0</v>
      </c>
      <c r="K12" s="9"/>
    </row>
    <row r="13" spans="1:11" ht="15.75" customHeight="1">
      <c r="A13" s="8">
        <v>2</v>
      </c>
      <c r="B13" s="19" t="s">
        <v>366</v>
      </c>
      <c r="C13" s="9">
        <v>15059</v>
      </c>
      <c r="D13" s="9">
        <v>9035.4</v>
      </c>
      <c r="E13" s="9">
        <v>15059</v>
      </c>
      <c r="F13" s="9">
        <v>9035.4</v>
      </c>
      <c r="G13" s="9">
        <v>0</v>
      </c>
      <c r="H13" s="9">
        <v>0</v>
      </c>
      <c r="I13" s="9">
        <v>0</v>
      </c>
      <c r="J13" s="9">
        <v>0</v>
      </c>
      <c r="K13" s="9"/>
    </row>
    <row r="14" spans="1:11" ht="15.75" customHeight="1">
      <c r="A14" s="8">
        <v>3</v>
      </c>
      <c r="B14" s="19" t="s">
        <v>367</v>
      </c>
      <c r="C14" s="9">
        <v>12103</v>
      </c>
      <c r="D14" s="9">
        <v>7261.8</v>
      </c>
      <c r="E14" s="9">
        <v>12103</v>
      </c>
      <c r="F14" s="9">
        <v>7261.8</v>
      </c>
      <c r="G14" s="9">
        <v>0</v>
      </c>
      <c r="H14" s="9">
        <v>0</v>
      </c>
      <c r="I14" s="9">
        <v>0</v>
      </c>
      <c r="J14" s="9">
        <v>0</v>
      </c>
      <c r="K14" s="9"/>
    </row>
    <row r="15" spans="1:11" ht="15.75" customHeight="1">
      <c r="A15" s="8">
        <v>4</v>
      </c>
      <c r="B15" s="19" t="s">
        <v>368</v>
      </c>
      <c r="C15" s="9">
        <v>0</v>
      </c>
      <c r="D15" s="9">
        <v>0</v>
      </c>
      <c r="E15" s="9">
        <v>0</v>
      </c>
      <c r="F15" s="9">
        <v>0</v>
      </c>
      <c r="G15" s="9">
        <v>0</v>
      </c>
      <c r="H15" s="9">
        <v>0</v>
      </c>
      <c r="I15" s="9">
        <v>0</v>
      </c>
      <c r="J15" s="9">
        <v>0</v>
      </c>
      <c r="K15" s="9"/>
    </row>
    <row r="16" spans="1:11" ht="15.75" customHeight="1">
      <c r="A16" s="8">
        <v>5</v>
      </c>
      <c r="B16" s="19" t="s">
        <v>369</v>
      </c>
      <c r="C16" s="9">
        <v>0</v>
      </c>
      <c r="D16" s="9">
        <v>0</v>
      </c>
      <c r="E16" s="9">
        <v>0</v>
      </c>
      <c r="F16" s="9">
        <v>0</v>
      </c>
      <c r="G16" s="9">
        <v>0</v>
      </c>
      <c r="H16" s="9">
        <v>0</v>
      </c>
      <c r="I16" s="9">
        <v>0</v>
      </c>
      <c r="J16" s="9">
        <v>0</v>
      </c>
      <c r="K16" s="9"/>
    </row>
    <row r="17" spans="1:11" ht="15.75" customHeight="1">
      <c r="A17" s="8">
        <v>6</v>
      </c>
      <c r="B17" s="19" t="s">
        <v>370</v>
      </c>
      <c r="C17" s="9">
        <v>3790</v>
      </c>
      <c r="D17" s="9">
        <v>7328.21</v>
      </c>
      <c r="E17" s="9">
        <v>3790</v>
      </c>
      <c r="F17" s="9">
        <v>6779.84</v>
      </c>
      <c r="G17" s="9">
        <v>0</v>
      </c>
      <c r="H17" s="9">
        <v>423.22</v>
      </c>
      <c r="I17" s="9">
        <v>0</v>
      </c>
      <c r="J17" s="9">
        <v>965.64</v>
      </c>
      <c r="K17" s="9"/>
    </row>
    <row r="18" spans="1:13" ht="15.75" customHeight="1">
      <c r="A18" s="8">
        <v>7</v>
      </c>
      <c r="B18" s="19" t="s">
        <v>371</v>
      </c>
      <c r="C18" s="9">
        <v>18975</v>
      </c>
      <c r="D18" s="9">
        <v>11384.8</v>
      </c>
      <c r="E18" s="9">
        <v>10891</v>
      </c>
      <c r="F18" s="9">
        <v>7172.389999999999</v>
      </c>
      <c r="G18" s="9">
        <v>484</v>
      </c>
      <c r="H18" s="9">
        <v>572.64</v>
      </c>
      <c r="I18" s="9">
        <v>7600</v>
      </c>
      <c r="J18" s="9">
        <v>2706.06</v>
      </c>
      <c r="K18" s="9"/>
      <c r="L18" s="415"/>
      <c r="M18" s="13"/>
    </row>
    <row r="19" spans="1:11" s="13" customFormat="1" ht="15.75" customHeight="1">
      <c r="A19" s="8">
        <v>8</v>
      </c>
      <c r="B19" s="19" t="s">
        <v>242</v>
      </c>
      <c r="C19" s="9">
        <v>573</v>
      </c>
      <c r="D19" s="9">
        <v>553.13</v>
      </c>
      <c r="E19" s="9">
        <v>470</v>
      </c>
      <c r="F19" s="9">
        <v>432.36</v>
      </c>
      <c r="G19" s="9">
        <v>0</v>
      </c>
      <c r="H19" s="9">
        <v>13.56</v>
      </c>
      <c r="I19" s="9">
        <v>103</v>
      </c>
      <c r="J19" s="9">
        <v>200.43</v>
      </c>
      <c r="K19" s="9"/>
    </row>
    <row r="20" spans="1:11" s="13" customFormat="1" ht="15.75" customHeight="1">
      <c r="A20" s="8">
        <v>9</v>
      </c>
      <c r="B20" s="19" t="s">
        <v>347</v>
      </c>
      <c r="C20" s="9">
        <v>0</v>
      </c>
      <c r="D20" s="9">
        <v>0</v>
      </c>
      <c r="E20" s="9">
        <v>0</v>
      </c>
      <c r="F20" s="9">
        <v>0</v>
      </c>
      <c r="G20" s="9">
        <v>0</v>
      </c>
      <c r="H20" s="9">
        <v>0</v>
      </c>
      <c r="I20" s="9">
        <v>0</v>
      </c>
      <c r="J20" s="9">
        <v>0</v>
      </c>
      <c r="K20" s="9"/>
    </row>
    <row r="21" spans="1:11" s="13" customFormat="1" ht="15.75" customHeight="1">
      <c r="A21" s="8">
        <v>10</v>
      </c>
      <c r="B21" s="19" t="s">
        <v>504</v>
      </c>
      <c r="C21" s="9">
        <v>0</v>
      </c>
      <c r="D21" s="9">
        <v>0</v>
      </c>
      <c r="E21" s="9">
        <v>0</v>
      </c>
      <c r="F21" s="9">
        <v>0</v>
      </c>
      <c r="G21" s="9">
        <v>0</v>
      </c>
      <c r="H21" s="9">
        <v>0</v>
      </c>
      <c r="I21" s="9">
        <v>0</v>
      </c>
      <c r="J21" s="9">
        <v>0</v>
      </c>
      <c r="K21" s="9"/>
    </row>
    <row r="22" spans="1:11" s="13" customFormat="1" ht="15.75" customHeight="1">
      <c r="A22" s="8">
        <v>11</v>
      </c>
      <c r="B22" s="19" t="s">
        <v>465</v>
      </c>
      <c r="C22" s="9">
        <v>0</v>
      </c>
      <c r="D22" s="9">
        <v>0</v>
      </c>
      <c r="E22" s="9">
        <v>0</v>
      </c>
      <c r="F22" s="9">
        <v>0</v>
      </c>
      <c r="G22" s="9">
        <v>0</v>
      </c>
      <c r="H22" s="9">
        <v>0</v>
      </c>
      <c r="I22" s="9">
        <v>0</v>
      </c>
      <c r="J22" s="9">
        <v>0</v>
      </c>
      <c r="K22" s="9"/>
    </row>
    <row r="23" spans="1:11" s="13" customFormat="1" ht="15.75" customHeight="1">
      <c r="A23" s="8">
        <v>12</v>
      </c>
      <c r="B23" s="19" t="s">
        <v>503</v>
      </c>
      <c r="C23" s="9">
        <v>0</v>
      </c>
      <c r="D23" s="9">
        <v>0</v>
      </c>
      <c r="E23" s="9">
        <v>0</v>
      </c>
      <c r="F23" s="9">
        <v>0</v>
      </c>
      <c r="G23" s="9">
        <v>0</v>
      </c>
      <c r="H23" s="9">
        <v>0</v>
      </c>
      <c r="I23" s="9">
        <v>0</v>
      </c>
      <c r="J23" s="9">
        <v>0</v>
      </c>
      <c r="K23" s="9"/>
    </row>
    <row r="24" spans="1:11" s="13" customFormat="1" ht="15.75" customHeight="1">
      <c r="A24" s="8">
        <v>13</v>
      </c>
      <c r="B24" s="19" t="s">
        <v>681</v>
      </c>
      <c r="C24" s="9">
        <v>0</v>
      </c>
      <c r="D24" s="9">
        <v>0</v>
      </c>
      <c r="E24" s="9">
        <v>0</v>
      </c>
      <c r="F24" s="9">
        <v>0</v>
      </c>
      <c r="G24" s="9">
        <v>0</v>
      </c>
      <c r="H24" s="9">
        <v>0</v>
      </c>
      <c r="I24" s="9">
        <v>0</v>
      </c>
      <c r="J24" s="9">
        <v>0</v>
      </c>
      <c r="K24" s="9"/>
    </row>
    <row r="25" spans="1:12" s="13" customFormat="1" ht="15.75" customHeight="1">
      <c r="A25" s="543" t="s">
        <v>14</v>
      </c>
      <c r="B25" s="544"/>
      <c r="C25" s="30">
        <f aca="true" t="shared" si="0" ref="C25:J25">SUM(C12:C24)</f>
        <v>66550</v>
      </c>
      <c r="D25" s="30">
        <f t="shared" si="0"/>
        <v>45193.090000000004</v>
      </c>
      <c r="E25" s="30">
        <f t="shared" si="0"/>
        <v>58363</v>
      </c>
      <c r="F25" s="30">
        <f t="shared" si="0"/>
        <v>40311.54</v>
      </c>
      <c r="G25" s="30">
        <f t="shared" si="0"/>
        <v>484</v>
      </c>
      <c r="H25" s="30">
        <f t="shared" si="0"/>
        <v>1009.42</v>
      </c>
      <c r="I25" s="30">
        <f t="shared" si="0"/>
        <v>7703</v>
      </c>
      <c r="J25" s="30">
        <f t="shared" si="0"/>
        <v>3872.1299999999997</v>
      </c>
      <c r="K25" s="9"/>
      <c r="L25" s="416"/>
    </row>
    <row r="29" spans="9:13" ht="12.75" customHeight="1">
      <c r="I29" s="594" t="s">
        <v>1086</v>
      </c>
      <c r="J29" s="594"/>
      <c r="K29" s="594"/>
      <c r="L29" s="594"/>
      <c r="M29" s="594"/>
    </row>
    <row r="30" spans="9:13" ht="12.75" customHeight="1">
      <c r="I30" s="594"/>
      <c r="J30" s="594"/>
      <c r="K30" s="594"/>
      <c r="L30" s="594"/>
      <c r="M30" s="594"/>
    </row>
    <row r="31" spans="9:13" ht="12.75" customHeight="1">
      <c r="I31" s="594"/>
      <c r="J31" s="594"/>
      <c r="K31" s="594"/>
      <c r="L31" s="594"/>
      <c r="M31" s="594"/>
    </row>
    <row r="32" spans="9:13" ht="12.75" customHeight="1">
      <c r="I32" s="594"/>
      <c r="J32" s="594"/>
      <c r="K32" s="594"/>
      <c r="L32" s="594"/>
      <c r="M32" s="594"/>
    </row>
  </sheetData>
  <sheetProtection/>
  <mergeCells count="18">
    <mergeCell ref="A25:B25"/>
    <mergeCell ref="K9:K10"/>
    <mergeCell ref="A9:A10"/>
    <mergeCell ref="B9:B10"/>
    <mergeCell ref="C9:D9"/>
    <mergeCell ref="E9:F9"/>
    <mergeCell ref="G9:H9"/>
    <mergeCell ref="I9:J9"/>
    <mergeCell ref="I29:M32"/>
    <mergeCell ref="C8:J8"/>
    <mergeCell ref="D1:E1"/>
    <mergeCell ref="I1:J1"/>
    <mergeCell ref="A2:J2"/>
    <mergeCell ref="A3:J3"/>
    <mergeCell ref="A5:K5"/>
    <mergeCell ref="A7:B7"/>
    <mergeCell ref="E7:H7"/>
    <mergeCell ref="I7: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36.xml><?xml version="1.0" encoding="utf-8"?>
<worksheet xmlns="http://schemas.openxmlformats.org/spreadsheetml/2006/main" xmlns:r="http://schemas.openxmlformats.org/officeDocument/2006/relationships">
  <sheetPr>
    <pageSetUpPr fitToPage="1"/>
  </sheetPr>
  <dimension ref="A1:N58"/>
  <sheetViews>
    <sheetView zoomScaleSheetLayoutView="90" zoomScalePageLayoutView="0" workbookViewId="0" topLeftCell="B37">
      <selection activeCell="J55" sqref="J55:N58"/>
    </sheetView>
  </sheetViews>
  <sheetFormatPr defaultColWidth="9.140625" defaultRowHeight="12.75"/>
  <cols>
    <col min="2" max="2" width="13.42187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575"/>
      <c r="E1" s="575"/>
      <c r="H1" s="42"/>
      <c r="I1" s="636" t="s">
        <v>372</v>
      </c>
      <c r="J1" s="636"/>
    </row>
    <row r="2" spans="1:10" ht="15">
      <c r="A2" s="637" t="s">
        <v>0</v>
      </c>
      <c r="B2" s="637"/>
      <c r="C2" s="637"/>
      <c r="D2" s="637"/>
      <c r="E2" s="637"/>
      <c r="F2" s="637"/>
      <c r="G2" s="637"/>
      <c r="H2" s="637"/>
      <c r="I2" s="637"/>
      <c r="J2" s="637"/>
    </row>
    <row r="3" spans="1:10" ht="20.25">
      <c r="A3" s="573" t="s">
        <v>696</v>
      </c>
      <c r="B3" s="573"/>
      <c r="C3" s="573"/>
      <c r="D3" s="573"/>
      <c r="E3" s="573"/>
      <c r="F3" s="573"/>
      <c r="G3" s="573"/>
      <c r="H3" s="573"/>
      <c r="I3" s="573"/>
      <c r="J3" s="573"/>
    </row>
    <row r="4" ht="10.5" customHeight="1"/>
    <row r="5" spans="1:11" s="16" customFormat="1" ht="18.75" customHeight="1">
      <c r="A5" s="721" t="s">
        <v>428</v>
      </c>
      <c r="B5" s="721"/>
      <c r="C5" s="721"/>
      <c r="D5" s="721"/>
      <c r="E5" s="721"/>
      <c r="F5" s="721"/>
      <c r="G5" s="721"/>
      <c r="H5" s="721"/>
      <c r="I5" s="721"/>
      <c r="J5" s="721"/>
      <c r="K5" s="721"/>
    </row>
    <row r="6" spans="1:10" s="16" customFormat="1" ht="15.75" customHeight="1">
      <c r="A6" s="45"/>
      <c r="B6" s="45"/>
      <c r="C6" s="45"/>
      <c r="D6" s="45"/>
      <c r="E6" s="45"/>
      <c r="F6" s="45"/>
      <c r="G6" s="45"/>
      <c r="H6" s="45"/>
      <c r="I6" s="45"/>
      <c r="J6" s="45"/>
    </row>
    <row r="7" spans="1:11" s="16" customFormat="1" ht="12.75">
      <c r="A7" s="566" t="s">
        <v>876</v>
      </c>
      <c r="B7" s="566"/>
      <c r="E7" s="669"/>
      <c r="F7" s="669"/>
      <c r="G7" s="669"/>
      <c r="H7" s="669"/>
      <c r="I7" s="669" t="s">
        <v>774</v>
      </c>
      <c r="J7" s="669"/>
      <c r="K7" s="669"/>
    </row>
    <row r="8" spans="3:10" s="14" customFormat="1" ht="15.75" hidden="1">
      <c r="C8" s="637" t="s">
        <v>11</v>
      </c>
      <c r="D8" s="637"/>
      <c r="E8" s="637"/>
      <c r="F8" s="637"/>
      <c r="G8" s="637"/>
      <c r="H8" s="637"/>
      <c r="I8" s="637"/>
      <c r="J8" s="637"/>
    </row>
    <row r="9" spans="1:12" ht="30" customHeight="1">
      <c r="A9" s="634" t="s">
        <v>18</v>
      </c>
      <c r="B9" s="634" t="s">
        <v>31</v>
      </c>
      <c r="C9" s="547" t="s">
        <v>759</v>
      </c>
      <c r="D9" s="549"/>
      <c r="E9" s="547" t="s">
        <v>32</v>
      </c>
      <c r="F9" s="549"/>
      <c r="G9" s="547" t="s">
        <v>33</v>
      </c>
      <c r="H9" s="549"/>
      <c r="I9" s="550" t="s">
        <v>98</v>
      </c>
      <c r="J9" s="550"/>
      <c r="K9" s="634" t="s">
        <v>228</v>
      </c>
      <c r="L9" s="13"/>
    </row>
    <row r="10" spans="1:11" s="15" customFormat="1" ht="42" customHeight="1">
      <c r="A10" s="635"/>
      <c r="B10" s="635"/>
      <c r="C10" s="5" t="s">
        <v>34</v>
      </c>
      <c r="D10" s="5" t="s">
        <v>97</v>
      </c>
      <c r="E10" s="5" t="s">
        <v>34</v>
      </c>
      <c r="F10" s="5" t="s">
        <v>97</v>
      </c>
      <c r="G10" s="5" t="s">
        <v>34</v>
      </c>
      <c r="H10" s="5" t="s">
        <v>97</v>
      </c>
      <c r="I10" s="5" t="s">
        <v>127</v>
      </c>
      <c r="J10" s="5" t="s">
        <v>128</v>
      </c>
      <c r="K10" s="635"/>
    </row>
    <row r="11" spans="1:11" s="16" customFormat="1" ht="12.75">
      <c r="A11" s="3">
        <v>1</v>
      </c>
      <c r="B11" s="3">
        <v>2</v>
      </c>
      <c r="C11" s="3">
        <v>3</v>
      </c>
      <c r="D11" s="3">
        <v>4</v>
      </c>
      <c r="E11" s="3">
        <v>5</v>
      </c>
      <c r="F11" s="3">
        <v>6</v>
      </c>
      <c r="G11" s="3">
        <v>7</v>
      </c>
      <c r="H11" s="3">
        <v>8</v>
      </c>
      <c r="I11" s="3">
        <v>9</v>
      </c>
      <c r="J11" s="3">
        <v>10</v>
      </c>
      <c r="K11" s="3">
        <v>11</v>
      </c>
    </row>
    <row r="12" spans="1:11" ht="13.5" customHeight="1">
      <c r="A12" s="5">
        <v>1</v>
      </c>
      <c r="B12" s="156" t="s">
        <v>878</v>
      </c>
      <c r="C12" s="348">
        <v>2638</v>
      </c>
      <c r="D12" s="358">
        <v>1486.5343890308</v>
      </c>
      <c r="E12" s="348">
        <v>2314</v>
      </c>
      <c r="F12" s="348">
        <v>1234.72915567243</v>
      </c>
      <c r="G12" s="348">
        <v>19</v>
      </c>
      <c r="H12" s="358">
        <v>14.478260397563526</v>
      </c>
      <c r="I12" s="348">
        <v>305</v>
      </c>
      <c r="J12" s="358">
        <v>153.71279371673376</v>
      </c>
      <c r="K12" s="3"/>
    </row>
    <row r="13" spans="1:11" ht="13.5" customHeight="1">
      <c r="A13" s="5">
        <v>2</v>
      </c>
      <c r="B13" s="156" t="s">
        <v>879</v>
      </c>
      <c r="C13" s="348">
        <v>2294</v>
      </c>
      <c r="D13" s="358">
        <v>1665.8913732531928</v>
      </c>
      <c r="E13" s="348">
        <v>2011</v>
      </c>
      <c r="F13" s="348">
        <v>1318.3922015026294</v>
      </c>
      <c r="G13" s="348">
        <v>17</v>
      </c>
      <c r="H13" s="358">
        <v>9.53806368</v>
      </c>
      <c r="I13" s="348">
        <v>266</v>
      </c>
      <c r="J13" s="358">
        <v>134.0577151759055</v>
      </c>
      <c r="K13" s="3"/>
    </row>
    <row r="14" spans="1:11" ht="13.5" customHeight="1">
      <c r="A14" s="5">
        <v>3</v>
      </c>
      <c r="B14" s="156" t="s">
        <v>880</v>
      </c>
      <c r="C14" s="348">
        <v>2037</v>
      </c>
      <c r="D14" s="358">
        <v>1196.606814575507</v>
      </c>
      <c r="E14" s="348">
        <v>1783</v>
      </c>
      <c r="F14" s="348">
        <v>891.65</v>
      </c>
      <c r="G14" s="348">
        <v>15</v>
      </c>
      <c r="H14" s="358">
        <v>35.45906360000001</v>
      </c>
      <c r="I14" s="348">
        <v>239</v>
      </c>
      <c r="J14" s="358">
        <v>120.45035310917827</v>
      </c>
      <c r="K14" s="3"/>
    </row>
    <row r="15" spans="1:11" ht="13.5" customHeight="1">
      <c r="A15" s="5">
        <v>4</v>
      </c>
      <c r="B15" s="156" t="s">
        <v>881</v>
      </c>
      <c r="C15" s="348">
        <v>1079</v>
      </c>
      <c r="D15" s="358">
        <v>891.315604808415</v>
      </c>
      <c r="E15" s="348">
        <v>946</v>
      </c>
      <c r="F15" s="348">
        <v>626.2499098422239</v>
      </c>
      <c r="G15" s="348">
        <v>8</v>
      </c>
      <c r="H15" s="358">
        <v>39.51814248</v>
      </c>
      <c r="I15" s="348">
        <v>125</v>
      </c>
      <c r="J15" s="358">
        <v>62.997046605218756</v>
      </c>
      <c r="K15" s="3"/>
    </row>
    <row r="16" spans="1:11" ht="13.5" customHeight="1">
      <c r="A16" s="5">
        <v>5</v>
      </c>
      <c r="B16" s="156" t="s">
        <v>882</v>
      </c>
      <c r="C16" s="348">
        <v>1992</v>
      </c>
      <c r="D16" s="358">
        <v>1503.4996491359877</v>
      </c>
      <c r="E16" s="348">
        <v>1747</v>
      </c>
      <c r="F16" s="348">
        <v>1289.87482870023</v>
      </c>
      <c r="G16" s="348">
        <v>14</v>
      </c>
      <c r="H16" s="358">
        <v>22.61817528</v>
      </c>
      <c r="I16" s="348">
        <v>231</v>
      </c>
      <c r="J16" s="358">
        <v>116.41854212644427</v>
      </c>
      <c r="K16" s="3"/>
    </row>
    <row r="17" spans="1:11" ht="13.5" customHeight="1">
      <c r="A17" s="5">
        <v>6</v>
      </c>
      <c r="B17" s="156" t="s">
        <v>883</v>
      </c>
      <c r="C17" s="348">
        <v>1190</v>
      </c>
      <c r="D17" s="358">
        <v>913.7974984222388</v>
      </c>
      <c r="E17" s="348">
        <v>1043</v>
      </c>
      <c r="F17" s="348">
        <v>823.18250458302</v>
      </c>
      <c r="G17" s="348">
        <v>9</v>
      </c>
      <c r="H17" s="358">
        <v>20.392105624879914</v>
      </c>
      <c r="I17" s="348">
        <v>138</v>
      </c>
      <c r="J17" s="358">
        <v>69.5487394521615</v>
      </c>
      <c r="K17" s="3"/>
    </row>
    <row r="18" spans="1:11" ht="13.5" customHeight="1">
      <c r="A18" s="5">
        <v>7</v>
      </c>
      <c r="B18" s="156" t="s">
        <v>884</v>
      </c>
      <c r="C18" s="348">
        <v>3270</v>
      </c>
      <c r="D18" s="358">
        <v>2180.5905666416224</v>
      </c>
      <c r="E18" s="348">
        <v>2868</v>
      </c>
      <c r="F18" s="348">
        <v>1925.72692546957</v>
      </c>
      <c r="G18" s="348">
        <v>24</v>
      </c>
      <c r="H18" s="358">
        <v>60.4617548</v>
      </c>
      <c r="I18" s="348">
        <v>378</v>
      </c>
      <c r="J18" s="358">
        <v>190.5030689341815</v>
      </c>
      <c r="K18" s="3"/>
    </row>
    <row r="19" spans="1:11" ht="13.5" customHeight="1">
      <c r="A19" s="5">
        <v>8</v>
      </c>
      <c r="B19" s="156" t="s">
        <v>885</v>
      </c>
      <c r="C19" s="348">
        <v>1021</v>
      </c>
      <c r="D19" s="358">
        <v>653.6954996243426</v>
      </c>
      <c r="E19" s="348">
        <v>896</v>
      </c>
      <c r="F19" s="348">
        <v>517.3368820435762</v>
      </c>
      <c r="G19" s="348">
        <v>7</v>
      </c>
      <c r="H19" s="358">
        <v>56.27195346585454</v>
      </c>
      <c r="I19" s="348">
        <v>118</v>
      </c>
      <c r="J19" s="358">
        <v>59.46921199532651</v>
      </c>
      <c r="K19" s="3"/>
    </row>
    <row r="20" spans="1:11" ht="13.5" customHeight="1">
      <c r="A20" s="5">
        <v>9</v>
      </c>
      <c r="B20" s="156" t="s">
        <v>886</v>
      </c>
      <c r="C20" s="348">
        <v>475</v>
      </c>
      <c r="D20" s="358">
        <v>362.62897716003005</v>
      </c>
      <c r="E20" s="348">
        <v>417</v>
      </c>
      <c r="F20" s="348">
        <v>286.98582824943645</v>
      </c>
      <c r="G20" s="348">
        <v>3</v>
      </c>
      <c r="H20" s="358">
        <v>21.293623011221758</v>
      </c>
      <c r="I20" s="348">
        <v>55</v>
      </c>
      <c r="J20" s="358">
        <v>27.71870050629625</v>
      </c>
      <c r="K20" s="3"/>
    </row>
    <row r="21" spans="1:11" ht="13.5" customHeight="1">
      <c r="A21" s="5">
        <v>10</v>
      </c>
      <c r="B21" s="156" t="s">
        <v>887</v>
      </c>
      <c r="C21" s="348">
        <v>1542</v>
      </c>
      <c r="D21" s="358">
        <v>1240.6452482344102</v>
      </c>
      <c r="E21" s="348">
        <v>1352</v>
      </c>
      <c r="F21" s="348">
        <v>981.8509456048083</v>
      </c>
      <c r="G21" s="348">
        <v>11</v>
      </c>
      <c r="H21" s="358">
        <v>69.8675974414905</v>
      </c>
      <c r="I21" s="348">
        <v>179</v>
      </c>
      <c r="J21" s="358">
        <v>90.21177073867327</v>
      </c>
      <c r="K21" s="3"/>
    </row>
    <row r="22" spans="1:11" ht="13.5" customHeight="1">
      <c r="A22" s="5">
        <v>11</v>
      </c>
      <c r="B22" s="156" t="s">
        <v>888</v>
      </c>
      <c r="C22" s="348">
        <v>1941</v>
      </c>
      <c r="D22" s="358">
        <v>1454.6445117956423</v>
      </c>
      <c r="E22" s="348">
        <v>1703</v>
      </c>
      <c r="F22" s="348">
        <v>1151.2107038317054</v>
      </c>
      <c r="G22" s="348">
        <v>14</v>
      </c>
      <c r="H22" s="358">
        <v>18.030347726836258</v>
      </c>
      <c r="I22" s="348">
        <v>224</v>
      </c>
      <c r="J22" s="358">
        <v>112.89070751655201</v>
      </c>
      <c r="K22" s="3"/>
    </row>
    <row r="23" spans="1:11" ht="13.5" customHeight="1">
      <c r="A23" s="5">
        <v>12</v>
      </c>
      <c r="B23" s="156" t="s">
        <v>889</v>
      </c>
      <c r="C23" s="348">
        <v>2405</v>
      </c>
      <c r="D23" s="358">
        <v>1528.2712680691207</v>
      </c>
      <c r="E23" s="348">
        <v>2112</v>
      </c>
      <c r="F23" s="348">
        <v>1209.4791737039818</v>
      </c>
      <c r="G23" s="348">
        <v>17</v>
      </c>
      <c r="H23" s="358">
        <v>41.920558464894306</v>
      </c>
      <c r="I23" s="348">
        <v>276</v>
      </c>
      <c r="J23" s="358">
        <v>139.097478904323</v>
      </c>
      <c r="K23" s="3"/>
    </row>
    <row r="24" spans="1:11" ht="13.5" customHeight="1">
      <c r="A24" s="5">
        <v>13</v>
      </c>
      <c r="B24" s="156" t="s">
        <v>890</v>
      </c>
      <c r="C24" s="348">
        <v>1990</v>
      </c>
      <c r="D24" s="358">
        <v>1443.6349033809165</v>
      </c>
      <c r="E24" s="348">
        <v>1746</v>
      </c>
      <c r="F24" s="348">
        <v>1142.4976616078136</v>
      </c>
      <c r="G24" s="348">
        <v>14</v>
      </c>
      <c r="H24" s="358">
        <v>44.625110623919745</v>
      </c>
      <c r="I24" s="348">
        <v>230</v>
      </c>
      <c r="J24" s="358">
        <v>115.91456575360252</v>
      </c>
      <c r="K24" s="3"/>
    </row>
    <row r="25" spans="1:11" ht="13.5" customHeight="1">
      <c r="A25" s="5">
        <v>14</v>
      </c>
      <c r="B25" s="156" t="s">
        <v>891</v>
      </c>
      <c r="C25" s="348">
        <v>1536</v>
      </c>
      <c r="D25" s="358">
        <v>1122.2919577761081</v>
      </c>
      <c r="E25" s="348">
        <v>1347</v>
      </c>
      <c r="F25" s="348">
        <v>888.1857416979715</v>
      </c>
      <c r="G25" s="348">
        <v>11</v>
      </c>
      <c r="H25" s="358">
        <v>17.96</v>
      </c>
      <c r="I25" s="348">
        <v>178</v>
      </c>
      <c r="J25" s="358">
        <v>89.70779436583152</v>
      </c>
      <c r="K25" s="3"/>
    </row>
    <row r="26" spans="1:11" ht="13.5" customHeight="1">
      <c r="A26" s="5">
        <v>15</v>
      </c>
      <c r="B26" s="156" t="s">
        <v>892</v>
      </c>
      <c r="C26" s="348">
        <v>3219</v>
      </c>
      <c r="D26" s="358">
        <v>1823.70364673178</v>
      </c>
      <c r="E26" s="348">
        <v>2822</v>
      </c>
      <c r="F26" s="348">
        <v>1601.5660737791134</v>
      </c>
      <c r="G26" s="348">
        <v>23</v>
      </c>
      <c r="H26" s="358">
        <v>39.66676499903977</v>
      </c>
      <c r="I26" s="348">
        <v>374</v>
      </c>
      <c r="J26" s="358">
        <v>188.4871634428145</v>
      </c>
      <c r="K26" s="3"/>
    </row>
    <row r="27" spans="1:11" ht="13.5" customHeight="1">
      <c r="A27" s="5">
        <v>16</v>
      </c>
      <c r="B27" s="156" t="s">
        <v>893</v>
      </c>
      <c r="C27" s="348">
        <v>1843</v>
      </c>
      <c r="D27" s="358">
        <v>1129.8610635612322</v>
      </c>
      <c r="E27" s="348">
        <v>1617</v>
      </c>
      <c r="F27" s="348">
        <v>894.175958226897</v>
      </c>
      <c r="G27" s="348">
        <v>13</v>
      </c>
      <c r="H27" s="358">
        <v>22.764796</v>
      </c>
      <c r="I27" s="348">
        <v>213</v>
      </c>
      <c r="J27" s="358">
        <v>107.34696741529277</v>
      </c>
      <c r="K27" s="3"/>
    </row>
    <row r="28" spans="1:11" ht="13.5" customHeight="1">
      <c r="A28" s="5">
        <v>17</v>
      </c>
      <c r="B28" s="156" t="s">
        <v>894</v>
      </c>
      <c r="C28" s="348">
        <v>430</v>
      </c>
      <c r="D28" s="358">
        <v>248.40428985725018</v>
      </c>
      <c r="E28" s="348">
        <v>377</v>
      </c>
      <c r="F28" s="348">
        <v>196.58801517655894</v>
      </c>
      <c r="G28" s="348">
        <v>3</v>
      </c>
      <c r="H28" s="358">
        <v>6.761380397563597</v>
      </c>
      <c r="I28" s="348">
        <v>50</v>
      </c>
      <c r="J28" s="358">
        <v>25.198818642087502</v>
      </c>
      <c r="K28" s="3"/>
    </row>
    <row r="29" spans="1:11" ht="13.5" customHeight="1">
      <c r="A29" s="5">
        <v>18</v>
      </c>
      <c r="B29" s="156" t="s">
        <v>895</v>
      </c>
      <c r="C29" s="348">
        <v>1978</v>
      </c>
      <c r="D29" s="358">
        <v>1194.542512997746</v>
      </c>
      <c r="E29" s="348">
        <v>1736</v>
      </c>
      <c r="F29" s="348">
        <v>945.3650812922614</v>
      </c>
      <c r="G29" s="348">
        <v>14</v>
      </c>
      <c r="H29" s="358">
        <v>30.5974292</v>
      </c>
      <c r="I29" s="348">
        <v>228</v>
      </c>
      <c r="J29" s="358">
        <v>114.906613007919</v>
      </c>
      <c r="K29" s="3"/>
    </row>
    <row r="30" spans="1:11" ht="13.5" customHeight="1">
      <c r="A30" s="5">
        <v>19</v>
      </c>
      <c r="B30" s="156" t="s">
        <v>896</v>
      </c>
      <c r="C30" s="348">
        <v>3125</v>
      </c>
      <c r="D30" s="358">
        <v>2154.442746656649</v>
      </c>
      <c r="E30" s="348">
        <v>2740</v>
      </c>
      <c r="F30" s="348">
        <v>1936.27</v>
      </c>
      <c r="G30" s="348">
        <v>23</v>
      </c>
      <c r="H30" s="358">
        <v>19.73856431421</v>
      </c>
      <c r="I30" s="348">
        <v>362</v>
      </c>
      <c r="J30" s="358">
        <v>172.439446968714</v>
      </c>
      <c r="K30" s="3"/>
    </row>
    <row r="31" spans="1:11" ht="13.5" customHeight="1">
      <c r="A31" s="5">
        <v>20</v>
      </c>
      <c r="B31" s="156" t="s">
        <v>897</v>
      </c>
      <c r="C31" s="348">
        <v>2302</v>
      </c>
      <c r="D31" s="358">
        <v>1838.6046052592035</v>
      </c>
      <c r="E31" s="348">
        <v>2018</v>
      </c>
      <c r="F31" s="348">
        <v>1655.07805138993</v>
      </c>
      <c r="G31" s="348">
        <v>17</v>
      </c>
      <c r="H31" s="358">
        <v>29.661010281504954</v>
      </c>
      <c r="I31" s="348">
        <v>267</v>
      </c>
      <c r="J31" s="358">
        <v>134.56169154874726</v>
      </c>
      <c r="K31" s="3"/>
    </row>
    <row r="32" spans="1:11" ht="13.5" customHeight="1">
      <c r="A32" s="5">
        <v>21</v>
      </c>
      <c r="B32" s="156" t="s">
        <v>898</v>
      </c>
      <c r="C32" s="348">
        <v>2293</v>
      </c>
      <c r="D32" s="358">
        <v>1509.692553869271</v>
      </c>
      <c r="E32" s="348">
        <v>2011</v>
      </c>
      <c r="F32" s="348">
        <v>1394.77591495116</v>
      </c>
      <c r="G32" s="348">
        <v>17</v>
      </c>
      <c r="H32" s="358">
        <v>44.11308139660338</v>
      </c>
      <c r="I32" s="348">
        <v>265</v>
      </c>
      <c r="J32" s="358">
        <v>133.55373880306377</v>
      </c>
      <c r="K32" s="3"/>
    </row>
    <row r="33" spans="1:11" ht="13.5" customHeight="1">
      <c r="A33" s="5">
        <v>22</v>
      </c>
      <c r="B33" s="156" t="s">
        <v>899</v>
      </c>
      <c r="C33" s="348">
        <v>2678</v>
      </c>
      <c r="D33" s="358">
        <v>1739.5181295266716</v>
      </c>
      <c r="E33" s="348">
        <v>2349</v>
      </c>
      <c r="F33" s="348">
        <v>1576.66067137491</v>
      </c>
      <c r="G33" s="348">
        <v>19</v>
      </c>
      <c r="H33" s="358">
        <v>16.722478960000004</v>
      </c>
      <c r="I33" s="348">
        <v>310</v>
      </c>
      <c r="J33" s="358">
        <v>156.23267558094253</v>
      </c>
      <c r="K33" s="3"/>
    </row>
    <row r="34" spans="1:11" ht="13.5" customHeight="1">
      <c r="A34" s="5">
        <v>23</v>
      </c>
      <c r="B34" s="156" t="s">
        <v>900</v>
      </c>
      <c r="C34" s="348">
        <v>2100</v>
      </c>
      <c r="D34" s="358">
        <v>1417.94976018032</v>
      </c>
      <c r="E34" s="348">
        <v>1842</v>
      </c>
      <c r="F34" s="348">
        <v>1201.3106966190833</v>
      </c>
      <c r="G34" s="348">
        <v>15</v>
      </c>
      <c r="H34" s="358">
        <v>46.19331556781082</v>
      </c>
      <c r="I34" s="348">
        <v>243</v>
      </c>
      <c r="J34" s="358">
        <v>122.46625860054526</v>
      </c>
      <c r="K34" s="3"/>
    </row>
    <row r="35" spans="1:11" ht="13.5" customHeight="1">
      <c r="A35" s="5">
        <v>24</v>
      </c>
      <c r="B35" s="156" t="s">
        <v>901</v>
      </c>
      <c r="C35" s="348">
        <v>2019</v>
      </c>
      <c r="D35" s="358">
        <v>1439.28087648385</v>
      </c>
      <c r="E35" s="348">
        <v>1771</v>
      </c>
      <c r="F35" s="348">
        <v>1218.1922159278738</v>
      </c>
      <c r="G35" s="348">
        <v>15</v>
      </c>
      <c r="H35" s="358">
        <v>13.357919279999999</v>
      </c>
      <c r="I35" s="348">
        <v>233</v>
      </c>
      <c r="J35" s="358">
        <v>117.42649487212776</v>
      </c>
      <c r="K35" s="3"/>
    </row>
    <row r="36" spans="1:11" ht="13.5" customHeight="1">
      <c r="A36" s="5">
        <v>25</v>
      </c>
      <c r="B36" s="156" t="s">
        <v>902</v>
      </c>
      <c r="C36" s="348">
        <v>1239</v>
      </c>
      <c r="D36" s="358">
        <v>932.3762126220886</v>
      </c>
      <c r="E36" s="348">
        <v>1087</v>
      </c>
      <c r="F36" s="348">
        <v>737.8857633358376</v>
      </c>
      <c r="G36" s="348">
        <v>9</v>
      </c>
      <c r="H36" s="358">
        <v>13.522760795127194</v>
      </c>
      <c r="I36" s="348">
        <v>143</v>
      </c>
      <c r="J36" s="358">
        <v>72.06862131637025</v>
      </c>
      <c r="K36" s="3"/>
    </row>
    <row r="37" spans="1:11" ht="13.5" customHeight="1">
      <c r="A37" s="5">
        <v>26</v>
      </c>
      <c r="B37" s="156" t="s">
        <v>903</v>
      </c>
      <c r="C37" s="348">
        <v>1635</v>
      </c>
      <c r="D37" s="358">
        <v>1294.3170892561982</v>
      </c>
      <c r="E37" s="348">
        <v>1434</v>
      </c>
      <c r="F37" s="348">
        <v>1218.32</v>
      </c>
      <c r="G37" s="348">
        <v>12</v>
      </c>
      <c r="H37" s="358">
        <v>18.36</v>
      </c>
      <c r="I37" s="348">
        <v>189</v>
      </c>
      <c r="J37" s="358">
        <v>95.25153446709075</v>
      </c>
      <c r="K37" s="3"/>
    </row>
    <row r="38" spans="1:11" ht="13.5" customHeight="1">
      <c r="A38" s="5">
        <v>27</v>
      </c>
      <c r="B38" s="156" t="s">
        <v>904</v>
      </c>
      <c r="C38" s="348">
        <v>1679</v>
      </c>
      <c r="D38" s="358">
        <v>1144.3111746055595</v>
      </c>
      <c r="E38" s="348">
        <v>1473</v>
      </c>
      <c r="F38" s="348">
        <v>905.611826145755</v>
      </c>
      <c r="G38" s="348">
        <v>12</v>
      </c>
      <c r="H38" s="358">
        <v>14.69</v>
      </c>
      <c r="I38" s="348">
        <v>194</v>
      </c>
      <c r="J38" s="358">
        <v>97.7714163312995</v>
      </c>
      <c r="K38" s="3"/>
    </row>
    <row r="39" spans="1:11" ht="13.5" customHeight="1">
      <c r="A39" s="5">
        <v>28</v>
      </c>
      <c r="B39" s="156" t="s">
        <v>905</v>
      </c>
      <c r="C39" s="348">
        <v>1909</v>
      </c>
      <c r="D39" s="358">
        <v>1440.882501277235</v>
      </c>
      <c r="E39" s="348">
        <v>1674</v>
      </c>
      <c r="F39" s="348">
        <v>1267.36</v>
      </c>
      <c r="G39" s="348">
        <v>14</v>
      </c>
      <c r="H39" s="358">
        <v>14.909012160000001</v>
      </c>
      <c r="I39" s="348">
        <v>221</v>
      </c>
      <c r="J39" s="358">
        <v>111.37877839802675</v>
      </c>
      <c r="K39" s="3"/>
    </row>
    <row r="40" spans="1:11" ht="13.5" customHeight="1">
      <c r="A40" s="5">
        <v>29</v>
      </c>
      <c r="B40" s="156" t="s">
        <v>906</v>
      </c>
      <c r="C40" s="348">
        <v>1857</v>
      </c>
      <c r="D40" s="358">
        <v>1293.8662417731</v>
      </c>
      <c r="E40" s="348">
        <v>1628</v>
      </c>
      <c r="F40" s="348">
        <v>1182.2509167543199</v>
      </c>
      <c r="G40" s="348">
        <v>14</v>
      </c>
      <c r="H40" s="358">
        <v>22.195140397563527</v>
      </c>
      <c r="I40" s="348">
        <v>215</v>
      </c>
      <c r="J40" s="358">
        <v>108.35492016097625</v>
      </c>
      <c r="K40" s="3"/>
    </row>
    <row r="41" spans="1:11" ht="13.5" customHeight="1">
      <c r="A41" s="5">
        <v>30</v>
      </c>
      <c r="B41" s="156" t="s">
        <v>907</v>
      </c>
      <c r="C41" s="348">
        <v>1089</v>
      </c>
      <c r="D41" s="358">
        <v>662.6408064613072</v>
      </c>
      <c r="E41" s="348">
        <v>955</v>
      </c>
      <c r="F41" s="348">
        <v>524.4162288504883</v>
      </c>
      <c r="G41" s="348">
        <v>8</v>
      </c>
      <c r="H41" s="358">
        <v>24.791728124399857</v>
      </c>
      <c r="I41" s="348">
        <v>126</v>
      </c>
      <c r="J41" s="358">
        <v>63.501022978060504</v>
      </c>
      <c r="K41" s="3"/>
    </row>
    <row r="42" spans="1:11" ht="13.5" customHeight="1">
      <c r="A42" s="5">
        <v>31</v>
      </c>
      <c r="B42" s="321" t="s">
        <v>908</v>
      </c>
      <c r="C42" s="348">
        <v>478</v>
      </c>
      <c r="D42" s="358">
        <v>350.9312682193839</v>
      </c>
      <c r="E42" s="348">
        <v>419</v>
      </c>
      <c r="F42" s="348">
        <v>277.7282208865514</v>
      </c>
      <c r="G42" s="348">
        <v>3</v>
      </c>
      <c r="H42" s="358">
        <v>19.37</v>
      </c>
      <c r="I42" s="348">
        <v>56</v>
      </c>
      <c r="J42" s="358">
        <v>28.222676879138003</v>
      </c>
      <c r="K42" s="3"/>
    </row>
    <row r="43" spans="1:11" ht="13.5" customHeight="1">
      <c r="A43" s="5">
        <v>32</v>
      </c>
      <c r="B43" s="321" t="s">
        <v>909</v>
      </c>
      <c r="C43" s="348">
        <v>735</v>
      </c>
      <c r="D43" s="358">
        <v>643.599415477085</v>
      </c>
      <c r="E43" s="348">
        <v>645</v>
      </c>
      <c r="F43" s="348">
        <v>430.20645980465815</v>
      </c>
      <c r="G43" s="348">
        <v>5</v>
      </c>
      <c r="H43" s="358">
        <v>11.56</v>
      </c>
      <c r="I43" s="348">
        <v>85</v>
      </c>
      <c r="J43" s="358">
        <v>42.83799169154875</v>
      </c>
      <c r="K43" s="3"/>
    </row>
    <row r="44" spans="1:11" ht="13.5" customHeight="1">
      <c r="A44" s="5">
        <v>33</v>
      </c>
      <c r="B44" s="321" t="s">
        <v>910</v>
      </c>
      <c r="C44" s="348">
        <v>2085</v>
      </c>
      <c r="D44" s="358">
        <v>1247.5262534936137</v>
      </c>
      <c r="E44" s="348">
        <v>1828</v>
      </c>
      <c r="F44" s="348">
        <v>987.2965969947408</v>
      </c>
      <c r="G44" s="348">
        <v>15</v>
      </c>
      <c r="H44" s="358">
        <v>18.7</v>
      </c>
      <c r="I44" s="348">
        <v>242</v>
      </c>
      <c r="J44" s="358">
        <v>121.9622822277035</v>
      </c>
      <c r="K44" s="3"/>
    </row>
    <row r="45" spans="1:11" ht="13.5" customHeight="1">
      <c r="A45" s="5">
        <v>34</v>
      </c>
      <c r="B45" s="321" t="s">
        <v>911</v>
      </c>
      <c r="C45" s="348">
        <v>994</v>
      </c>
      <c r="D45" s="358">
        <v>736.2675627347859</v>
      </c>
      <c r="E45" s="348">
        <v>872</v>
      </c>
      <c r="F45" s="348">
        <v>582.6846987227648</v>
      </c>
      <c r="G45" s="348">
        <v>7</v>
      </c>
      <c r="H45" s="358">
        <v>21.69986656</v>
      </c>
      <c r="I45" s="348">
        <v>115</v>
      </c>
      <c r="J45" s="358">
        <v>57.95728287680126</v>
      </c>
      <c r="K45" s="3"/>
    </row>
    <row r="46" spans="1:11" ht="13.5" customHeight="1">
      <c r="A46" s="5">
        <v>35</v>
      </c>
      <c r="B46" s="321" t="s">
        <v>912</v>
      </c>
      <c r="C46" s="348">
        <v>1480</v>
      </c>
      <c r="D46" s="358">
        <v>944.762022088655</v>
      </c>
      <c r="E46" s="348">
        <v>1298</v>
      </c>
      <c r="F46" s="348">
        <v>747.6879358377159</v>
      </c>
      <c r="G46" s="348">
        <v>11</v>
      </c>
      <c r="H46" s="358">
        <v>11.807185839054087</v>
      </c>
      <c r="I46" s="348">
        <v>171</v>
      </c>
      <c r="J46" s="358">
        <v>86.17995975593925</v>
      </c>
      <c r="K46" s="3"/>
    </row>
    <row r="47" spans="1:11" ht="13.5" customHeight="1">
      <c r="A47" s="5">
        <v>36</v>
      </c>
      <c r="B47" s="321" t="s">
        <v>913</v>
      </c>
      <c r="C47" s="348">
        <v>1277</v>
      </c>
      <c r="D47" s="358">
        <v>670.2099122464311</v>
      </c>
      <c r="E47" s="348">
        <v>1121</v>
      </c>
      <c r="F47" s="348">
        <v>530.406445379414</v>
      </c>
      <c r="G47" s="348">
        <v>9</v>
      </c>
      <c r="H47" s="358">
        <v>24.791728124399857</v>
      </c>
      <c r="I47" s="348">
        <v>147</v>
      </c>
      <c r="J47" s="358">
        <v>74.08452680773726</v>
      </c>
      <c r="K47" s="3"/>
    </row>
    <row r="48" spans="1:11" ht="13.5" customHeight="1">
      <c r="A48" s="5">
        <v>37</v>
      </c>
      <c r="B48" s="321" t="s">
        <v>914</v>
      </c>
      <c r="C48" s="348">
        <v>1374</v>
      </c>
      <c r="D48" s="358">
        <v>1024.5816830954168</v>
      </c>
      <c r="E48" s="348">
        <v>1202</v>
      </c>
      <c r="F48" s="348">
        <v>810.8574919609316</v>
      </c>
      <c r="G48" s="348">
        <v>13</v>
      </c>
      <c r="H48" s="358">
        <v>27.45</v>
      </c>
      <c r="I48" s="348">
        <v>159</v>
      </c>
      <c r="J48" s="358">
        <v>80.13224328183826</v>
      </c>
      <c r="K48" s="3"/>
    </row>
    <row r="49" spans="1:11" ht="13.5" customHeight="1">
      <c r="A49" s="5">
        <v>38</v>
      </c>
      <c r="B49" s="321" t="s">
        <v>915</v>
      </c>
      <c r="C49" s="348">
        <v>1322</v>
      </c>
      <c r="D49" s="358">
        <v>666.7694096168293</v>
      </c>
      <c r="E49" s="348">
        <v>1159</v>
      </c>
      <c r="F49" s="348">
        <v>527.6836196844478</v>
      </c>
      <c r="G49" s="348">
        <v>10</v>
      </c>
      <c r="H49" s="358">
        <v>23.56</v>
      </c>
      <c r="I49" s="348">
        <v>153</v>
      </c>
      <c r="J49" s="358">
        <v>77.10838504478777</v>
      </c>
      <c r="K49" s="9"/>
    </row>
    <row r="50" spans="1:11" s="13" customFormat="1" ht="12.75">
      <c r="A50" s="3" t="s">
        <v>14</v>
      </c>
      <c r="B50" s="9"/>
      <c r="C50" s="417">
        <f aca="true" t="shared" si="0" ref="C50:J50">SUM(C12:C49)</f>
        <v>66550</v>
      </c>
      <c r="D50" s="389">
        <f t="shared" si="0"/>
        <v>45193.08999999998</v>
      </c>
      <c r="E50" s="417">
        <f t="shared" si="0"/>
        <v>58363</v>
      </c>
      <c r="F50" s="417">
        <f t="shared" si="0"/>
        <v>37637.73134560481</v>
      </c>
      <c r="G50" s="417">
        <f t="shared" si="0"/>
        <v>484</v>
      </c>
      <c r="H50" s="389">
        <f t="shared" si="0"/>
        <v>1009.4189189939375</v>
      </c>
      <c r="I50" s="417">
        <f t="shared" si="0"/>
        <v>7703</v>
      </c>
      <c r="J50" s="389">
        <f t="shared" si="0"/>
        <v>3872.1300000000015</v>
      </c>
      <c r="K50" s="9"/>
    </row>
    <row r="51" s="13" customFormat="1" ht="12.75">
      <c r="A51" s="11" t="s">
        <v>35</v>
      </c>
    </row>
    <row r="52" s="13" customFormat="1" ht="12.75">
      <c r="A52" s="11"/>
    </row>
    <row r="55" spans="6:14" ht="12.75" customHeight="1">
      <c r="F55" s="418"/>
      <c r="J55" s="594" t="s">
        <v>1086</v>
      </c>
      <c r="K55" s="594"/>
      <c r="L55" s="594"/>
      <c r="M55" s="594"/>
      <c r="N55" s="594"/>
    </row>
    <row r="56" spans="10:14" ht="12.75" customHeight="1">
      <c r="J56" s="594"/>
      <c r="K56" s="594"/>
      <c r="L56" s="594"/>
      <c r="M56" s="594"/>
      <c r="N56" s="594"/>
    </row>
    <row r="57" spans="10:14" ht="12.75" customHeight="1">
      <c r="J57" s="594"/>
      <c r="K57" s="594"/>
      <c r="L57" s="594"/>
      <c r="M57" s="594"/>
      <c r="N57" s="594"/>
    </row>
    <row r="58" spans="10:14" ht="12.75" customHeight="1">
      <c r="J58" s="594"/>
      <c r="K58" s="594"/>
      <c r="L58" s="594"/>
      <c r="M58" s="594"/>
      <c r="N58" s="594"/>
    </row>
  </sheetData>
  <sheetProtection/>
  <mergeCells count="17">
    <mergeCell ref="I1:J1"/>
    <mergeCell ref="G9:H9"/>
    <mergeCell ref="I9:J9"/>
    <mergeCell ref="D1:E1"/>
    <mergeCell ref="A9:A10"/>
    <mergeCell ref="E9:F9"/>
    <mergeCell ref="C9:D9"/>
    <mergeCell ref="A2:J2"/>
    <mergeCell ref="J55:N58"/>
    <mergeCell ref="K9:K10"/>
    <mergeCell ref="C8:J8"/>
    <mergeCell ref="E7:H7"/>
    <mergeCell ref="A3:J3"/>
    <mergeCell ref="I7:K7"/>
    <mergeCell ref="A7:B7"/>
    <mergeCell ref="A5:K5"/>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37.xml><?xml version="1.0" encoding="utf-8"?>
<worksheet xmlns="http://schemas.openxmlformats.org/spreadsheetml/2006/main" xmlns:r="http://schemas.openxmlformats.org/officeDocument/2006/relationships">
  <dimension ref="A1:S56"/>
  <sheetViews>
    <sheetView zoomScaleSheetLayoutView="90" zoomScalePageLayoutView="0" workbookViewId="0" topLeftCell="A1">
      <selection activeCell="C9" sqref="C9"/>
    </sheetView>
  </sheetViews>
  <sheetFormatPr defaultColWidth="9.140625" defaultRowHeight="12.75"/>
  <cols>
    <col min="2" max="2" width="19.00390625" style="0" customWidth="1"/>
    <col min="3" max="3" width="15.140625" style="0" customWidth="1"/>
    <col min="4" max="4" width="15.8515625" style="0" customWidth="1"/>
    <col min="5" max="5" width="14.140625" style="0" customWidth="1"/>
    <col min="6" max="6" width="17.57421875" style="0" customWidth="1"/>
    <col min="7" max="7" width="14.28125" style="0" customWidth="1"/>
    <col min="8" max="8" width="14.8515625" style="0" customWidth="1"/>
    <col min="9" max="9" width="15.28125" style="0" customWidth="1"/>
    <col min="10" max="10" width="19.28125" style="0" customWidth="1"/>
    <col min="11" max="11" width="15.00390625" style="0" customWidth="1"/>
  </cols>
  <sheetData>
    <row r="1" spans="4:11" ht="22.5" customHeight="1">
      <c r="D1" s="575"/>
      <c r="E1" s="575"/>
      <c r="H1" s="42"/>
      <c r="J1" s="636" t="s">
        <v>63</v>
      </c>
      <c r="K1" s="636"/>
    </row>
    <row r="2" spans="1:10" ht="15">
      <c r="A2" s="637" t="s">
        <v>0</v>
      </c>
      <c r="B2" s="637"/>
      <c r="C2" s="637"/>
      <c r="D2" s="637"/>
      <c r="E2" s="637"/>
      <c r="F2" s="637"/>
      <c r="G2" s="637"/>
      <c r="H2" s="637"/>
      <c r="I2" s="637"/>
      <c r="J2" s="637"/>
    </row>
    <row r="3" spans="1:10" ht="18">
      <c r="A3" s="650" t="s">
        <v>693</v>
      </c>
      <c r="B3" s="650"/>
      <c r="C3" s="650"/>
      <c r="D3" s="650"/>
      <c r="E3" s="650"/>
      <c r="F3" s="650"/>
      <c r="G3" s="650"/>
      <c r="H3" s="650"/>
      <c r="I3" s="650"/>
      <c r="J3" s="650"/>
    </row>
    <row r="4" spans="1:12" s="16" customFormat="1" ht="15.75" customHeight="1">
      <c r="A4" s="722" t="s">
        <v>429</v>
      </c>
      <c r="B4" s="722"/>
      <c r="C4" s="722"/>
      <c r="D4" s="722"/>
      <c r="E4" s="722"/>
      <c r="F4" s="722"/>
      <c r="G4" s="722"/>
      <c r="H4" s="722"/>
      <c r="I4" s="722"/>
      <c r="J4" s="722"/>
      <c r="K4" s="722"/>
      <c r="L4" s="722"/>
    </row>
    <row r="5" spans="1:10" s="16" customFormat="1" ht="15.75" customHeight="1">
      <c r="A5" s="45"/>
      <c r="B5" s="45"/>
      <c r="C5" s="45"/>
      <c r="D5" s="45"/>
      <c r="E5" s="45"/>
      <c r="F5" s="45"/>
      <c r="G5" s="45"/>
      <c r="H5" s="45"/>
      <c r="I5" s="45"/>
      <c r="J5" s="45"/>
    </row>
    <row r="6" spans="1:11" s="16" customFormat="1" ht="12.75">
      <c r="A6" s="566" t="s">
        <v>876</v>
      </c>
      <c r="B6" s="566"/>
      <c r="I6" s="669" t="s">
        <v>774</v>
      </c>
      <c r="J6" s="669"/>
      <c r="K6" s="669"/>
    </row>
    <row r="7" spans="3:10" s="14" customFormat="1" ht="15.75" hidden="1">
      <c r="C7" s="637" t="s">
        <v>11</v>
      </c>
      <c r="D7" s="637"/>
      <c r="E7" s="637"/>
      <c r="F7" s="637"/>
      <c r="G7" s="637"/>
      <c r="H7" s="637"/>
      <c r="I7" s="637"/>
      <c r="J7" s="637"/>
    </row>
    <row r="8" spans="1:19" ht="30" customHeight="1">
      <c r="A8" s="634" t="s">
        <v>18</v>
      </c>
      <c r="B8" s="634" t="s">
        <v>31</v>
      </c>
      <c r="C8" s="547" t="s">
        <v>760</v>
      </c>
      <c r="D8" s="549"/>
      <c r="E8" s="547" t="s">
        <v>468</v>
      </c>
      <c r="F8" s="549"/>
      <c r="G8" s="547" t="s">
        <v>33</v>
      </c>
      <c r="H8" s="549"/>
      <c r="I8" s="550" t="s">
        <v>98</v>
      </c>
      <c r="J8" s="550"/>
      <c r="K8" s="634" t="s">
        <v>506</v>
      </c>
      <c r="R8" s="9"/>
      <c r="S8" s="13"/>
    </row>
    <row r="9" spans="1:11" s="15" customFormat="1" ht="46.5" customHeight="1">
      <c r="A9" s="635"/>
      <c r="B9" s="635"/>
      <c r="C9" s="5" t="s">
        <v>34</v>
      </c>
      <c r="D9" s="5" t="s">
        <v>97</v>
      </c>
      <c r="E9" s="5" t="s">
        <v>34</v>
      </c>
      <c r="F9" s="5" t="s">
        <v>97</v>
      </c>
      <c r="G9" s="5" t="s">
        <v>34</v>
      </c>
      <c r="H9" s="5" t="s">
        <v>97</v>
      </c>
      <c r="I9" s="5" t="s">
        <v>127</v>
      </c>
      <c r="J9" s="5" t="s">
        <v>128</v>
      </c>
      <c r="K9" s="635"/>
    </row>
    <row r="10" spans="1:11" ht="12.75">
      <c r="A10" s="145">
        <v>1</v>
      </c>
      <c r="B10" s="145">
        <v>2</v>
      </c>
      <c r="C10" s="145">
        <v>3</v>
      </c>
      <c r="D10" s="145">
        <v>4</v>
      </c>
      <c r="E10" s="145">
        <v>5</v>
      </c>
      <c r="F10" s="145">
        <v>6</v>
      </c>
      <c r="G10" s="145">
        <v>7</v>
      </c>
      <c r="H10" s="145">
        <v>8</v>
      </c>
      <c r="I10" s="145">
        <v>9</v>
      </c>
      <c r="J10" s="145">
        <v>10</v>
      </c>
      <c r="K10" s="145">
        <v>11</v>
      </c>
    </row>
    <row r="11" spans="1:11" ht="12.75">
      <c r="A11" s="5">
        <v>1</v>
      </c>
      <c r="B11" s="156" t="s">
        <v>878</v>
      </c>
      <c r="C11" s="338">
        <v>3410</v>
      </c>
      <c r="D11" s="358">
        <v>170.5</v>
      </c>
      <c r="E11" s="338">
        <v>3410</v>
      </c>
      <c r="F11" s="358">
        <v>170.5</v>
      </c>
      <c r="G11" s="338">
        <v>0</v>
      </c>
      <c r="H11" s="338">
        <v>0</v>
      </c>
      <c r="I11" s="338">
        <v>0</v>
      </c>
      <c r="J11" s="338">
        <v>0</v>
      </c>
      <c r="K11" s="145"/>
    </row>
    <row r="12" spans="1:11" ht="12.75">
      <c r="A12" s="5">
        <v>2</v>
      </c>
      <c r="B12" s="156" t="s">
        <v>879</v>
      </c>
      <c r="C12" s="338">
        <v>2208</v>
      </c>
      <c r="D12" s="358">
        <v>110.4</v>
      </c>
      <c r="E12" s="338">
        <v>2208</v>
      </c>
      <c r="F12" s="358">
        <v>110.4</v>
      </c>
      <c r="G12" s="338">
        <v>0</v>
      </c>
      <c r="H12" s="338">
        <v>0</v>
      </c>
      <c r="I12" s="338">
        <v>0</v>
      </c>
      <c r="J12" s="338">
        <v>0</v>
      </c>
      <c r="K12" s="145"/>
    </row>
    <row r="13" spans="1:11" ht="12.75">
      <c r="A13" s="5">
        <v>3</v>
      </c>
      <c r="B13" s="156" t="s">
        <v>880</v>
      </c>
      <c r="C13" s="338">
        <v>1980</v>
      </c>
      <c r="D13" s="358">
        <v>99</v>
      </c>
      <c r="E13" s="338">
        <v>1980</v>
      </c>
      <c r="F13" s="358">
        <v>99</v>
      </c>
      <c r="G13" s="338">
        <v>0</v>
      </c>
      <c r="H13" s="338">
        <v>0</v>
      </c>
      <c r="I13" s="338">
        <v>0</v>
      </c>
      <c r="J13" s="338">
        <v>0</v>
      </c>
      <c r="K13" s="145"/>
    </row>
    <row r="14" spans="1:11" ht="12.75">
      <c r="A14" s="5">
        <v>4</v>
      </c>
      <c r="B14" s="156" t="s">
        <v>881</v>
      </c>
      <c r="C14" s="338">
        <v>1208</v>
      </c>
      <c r="D14" s="358">
        <v>60.4</v>
      </c>
      <c r="E14" s="338">
        <v>1208</v>
      </c>
      <c r="F14" s="358">
        <v>60.4</v>
      </c>
      <c r="G14" s="338">
        <v>0</v>
      </c>
      <c r="H14" s="338">
        <v>0</v>
      </c>
      <c r="I14" s="338">
        <v>0</v>
      </c>
      <c r="J14" s="338">
        <v>0</v>
      </c>
      <c r="K14" s="145"/>
    </row>
    <row r="15" spans="1:11" ht="12.75">
      <c r="A15" s="5">
        <v>5</v>
      </c>
      <c r="B15" s="156" t="s">
        <v>882</v>
      </c>
      <c r="C15" s="338">
        <v>2155</v>
      </c>
      <c r="D15" s="358">
        <v>107.75</v>
      </c>
      <c r="E15" s="338">
        <v>2155</v>
      </c>
      <c r="F15" s="358">
        <v>107.75</v>
      </c>
      <c r="G15" s="338">
        <v>0</v>
      </c>
      <c r="H15" s="338">
        <v>0</v>
      </c>
      <c r="I15" s="338">
        <v>0</v>
      </c>
      <c r="J15" s="338">
        <v>0</v>
      </c>
      <c r="K15" s="145"/>
    </row>
    <row r="16" spans="1:11" ht="12.75">
      <c r="A16" s="5">
        <v>6</v>
      </c>
      <c r="B16" s="156" t="s">
        <v>883</v>
      </c>
      <c r="C16" s="338">
        <v>1254</v>
      </c>
      <c r="D16" s="358">
        <v>62.7</v>
      </c>
      <c r="E16" s="338">
        <v>1254</v>
      </c>
      <c r="F16" s="358">
        <v>62.7</v>
      </c>
      <c r="G16" s="338">
        <v>0</v>
      </c>
      <c r="H16" s="338">
        <v>0</v>
      </c>
      <c r="I16" s="338">
        <v>0</v>
      </c>
      <c r="J16" s="338">
        <v>0</v>
      </c>
      <c r="K16" s="145"/>
    </row>
    <row r="17" spans="1:11" ht="12.75">
      <c r="A17" s="5">
        <v>7</v>
      </c>
      <c r="B17" s="156" t="s">
        <v>884</v>
      </c>
      <c r="C17" s="338">
        <v>3254</v>
      </c>
      <c r="D17" s="358">
        <v>162.7</v>
      </c>
      <c r="E17" s="338">
        <v>3254</v>
      </c>
      <c r="F17" s="358">
        <v>162.7</v>
      </c>
      <c r="G17" s="338">
        <v>0</v>
      </c>
      <c r="H17" s="338">
        <v>0</v>
      </c>
      <c r="I17" s="338">
        <v>0</v>
      </c>
      <c r="J17" s="338">
        <v>0</v>
      </c>
      <c r="K17" s="145"/>
    </row>
    <row r="18" spans="1:11" ht="12.75">
      <c r="A18" s="5">
        <v>8</v>
      </c>
      <c r="B18" s="156" t="s">
        <v>885</v>
      </c>
      <c r="C18" s="338">
        <v>906</v>
      </c>
      <c r="D18" s="358">
        <v>45.3</v>
      </c>
      <c r="E18" s="338">
        <v>906</v>
      </c>
      <c r="F18" s="358">
        <v>45.3</v>
      </c>
      <c r="G18" s="338">
        <v>0</v>
      </c>
      <c r="H18" s="338">
        <v>0</v>
      </c>
      <c r="I18" s="338">
        <v>0</v>
      </c>
      <c r="J18" s="338">
        <v>0</v>
      </c>
      <c r="K18" s="145"/>
    </row>
    <row r="19" spans="1:11" ht="12.75">
      <c r="A19" s="5">
        <v>9</v>
      </c>
      <c r="B19" s="156" t="s">
        <v>886</v>
      </c>
      <c r="C19" s="338">
        <v>528</v>
      </c>
      <c r="D19" s="358">
        <v>26.4</v>
      </c>
      <c r="E19" s="338">
        <v>528</v>
      </c>
      <c r="F19" s="358">
        <v>26.4</v>
      </c>
      <c r="G19" s="338">
        <v>0</v>
      </c>
      <c r="H19" s="338">
        <v>0</v>
      </c>
      <c r="I19" s="338">
        <v>0</v>
      </c>
      <c r="J19" s="338">
        <v>0</v>
      </c>
      <c r="K19" s="145"/>
    </row>
    <row r="20" spans="1:11" ht="12.75">
      <c r="A20" s="5">
        <v>10</v>
      </c>
      <c r="B20" s="156" t="s">
        <v>887</v>
      </c>
      <c r="C20" s="338">
        <v>1691</v>
      </c>
      <c r="D20" s="358">
        <v>84.55</v>
      </c>
      <c r="E20" s="338">
        <v>1691</v>
      </c>
      <c r="F20" s="358">
        <v>84.55</v>
      </c>
      <c r="G20" s="338">
        <v>0</v>
      </c>
      <c r="H20" s="338">
        <v>0</v>
      </c>
      <c r="I20" s="338">
        <v>0</v>
      </c>
      <c r="J20" s="338">
        <v>0</v>
      </c>
      <c r="K20" s="145"/>
    </row>
    <row r="21" spans="1:11" ht="12.75">
      <c r="A21" s="5">
        <v>11</v>
      </c>
      <c r="B21" s="156" t="s">
        <v>888</v>
      </c>
      <c r="C21" s="338">
        <v>1958</v>
      </c>
      <c r="D21" s="358">
        <v>97.9</v>
      </c>
      <c r="E21" s="338">
        <v>1958</v>
      </c>
      <c r="F21" s="358">
        <v>97.9</v>
      </c>
      <c r="G21" s="338">
        <v>0</v>
      </c>
      <c r="H21" s="338">
        <v>0</v>
      </c>
      <c r="I21" s="338">
        <v>0</v>
      </c>
      <c r="J21" s="338">
        <v>0</v>
      </c>
      <c r="K21" s="145"/>
    </row>
    <row r="22" spans="1:11" ht="12.75">
      <c r="A22" s="5">
        <v>12</v>
      </c>
      <c r="B22" s="156" t="s">
        <v>889</v>
      </c>
      <c r="C22" s="338">
        <v>2530</v>
      </c>
      <c r="D22" s="358">
        <v>126.5</v>
      </c>
      <c r="E22" s="338">
        <v>2530</v>
      </c>
      <c r="F22" s="358">
        <v>126.5</v>
      </c>
      <c r="G22" s="338">
        <v>0</v>
      </c>
      <c r="H22" s="338">
        <v>0</v>
      </c>
      <c r="I22" s="338">
        <v>0</v>
      </c>
      <c r="J22" s="338">
        <v>0</v>
      </c>
      <c r="K22" s="145"/>
    </row>
    <row r="23" spans="1:11" ht="12.75">
      <c r="A23" s="5">
        <v>13</v>
      </c>
      <c r="B23" s="156" t="s">
        <v>890</v>
      </c>
      <c r="C23" s="338">
        <v>2166</v>
      </c>
      <c r="D23" s="358">
        <v>108.3</v>
      </c>
      <c r="E23" s="338">
        <v>2166</v>
      </c>
      <c r="F23" s="358">
        <v>108.3</v>
      </c>
      <c r="G23" s="338">
        <v>0</v>
      </c>
      <c r="H23" s="338">
        <v>0</v>
      </c>
      <c r="I23" s="338">
        <v>0</v>
      </c>
      <c r="J23" s="338">
        <v>0</v>
      </c>
      <c r="K23" s="145"/>
    </row>
    <row r="24" spans="1:11" ht="12.75">
      <c r="A24" s="5">
        <v>14</v>
      </c>
      <c r="B24" s="156" t="s">
        <v>891</v>
      </c>
      <c r="C24" s="338">
        <v>1790</v>
      </c>
      <c r="D24" s="358">
        <v>89.5</v>
      </c>
      <c r="E24" s="338">
        <v>1790</v>
      </c>
      <c r="F24" s="358">
        <v>89.5</v>
      </c>
      <c r="G24" s="338">
        <v>0</v>
      </c>
      <c r="H24" s="338">
        <v>0</v>
      </c>
      <c r="I24" s="338">
        <v>0</v>
      </c>
      <c r="J24" s="338">
        <v>0</v>
      </c>
      <c r="K24" s="145"/>
    </row>
    <row r="25" spans="1:11" ht="12.75">
      <c r="A25" s="5">
        <v>15</v>
      </c>
      <c r="B25" s="156" t="s">
        <v>892</v>
      </c>
      <c r="C25" s="338">
        <v>3154</v>
      </c>
      <c r="D25" s="358">
        <v>157.7</v>
      </c>
      <c r="E25" s="338">
        <v>3154</v>
      </c>
      <c r="F25" s="358">
        <v>157.7</v>
      </c>
      <c r="G25" s="338">
        <v>0</v>
      </c>
      <c r="H25" s="338">
        <v>0</v>
      </c>
      <c r="I25" s="338">
        <v>0</v>
      </c>
      <c r="J25" s="338">
        <v>0</v>
      </c>
      <c r="K25" s="145"/>
    </row>
    <row r="26" spans="1:11" ht="12.75">
      <c r="A26" s="5">
        <v>16</v>
      </c>
      <c r="B26" s="156" t="s">
        <v>893</v>
      </c>
      <c r="C26" s="338">
        <v>2150</v>
      </c>
      <c r="D26" s="358">
        <v>107.5</v>
      </c>
      <c r="E26" s="338">
        <v>2150</v>
      </c>
      <c r="F26" s="358">
        <v>107.5</v>
      </c>
      <c r="G26" s="338">
        <v>0</v>
      </c>
      <c r="H26" s="338">
        <v>0</v>
      </c>
      <c r="I26" s="338">
        <v>0</v>
      </c>
      <c r="J26" s="338">
        <v>0</v>
      </c>
      <c r="K26" s="145"/>
    </row>
    <row r="27" spans="1:11" ht="12.75">
      <c r="A27" s="5">
        <v>17</v>
      </c>
      <c r="B27" s="156" t="s">
        <v>894</v>
      </c>
      <c r="C27" s="338">
        <v>429</v>
      </c>
      <c r="D27" s="358">
        <v>21.45</v>
      </c>
      <c r="E27" s="338">
        <v>429</v>
      </c>
      <c r="F27" s="358">
        <v>21.45</v>
      </c>
      <c r="G27" s="338">
        <v>0</v>
      </c>
      <c r="H27" s="338">
        <v>0</v>
      </c>
      <c r="I27" s="338">
        <v>0</v>
      </c>
      <c r="J27" s="338">
        <v>0</v>
      </c>
      <c r="K27" s="145"/>
    </row>
    <row r="28" spans="1:11" ht="12.75">
      <c r="A28" s="5">
        <v>18</v>
      </c>
      <c r="B28" s="156" t="s">
        <v>895</v>
      </c>
      <c r="C28" s="338">
        <v>2078</v>
      </c>
      <c r="D28" s="358">
        <v>103.9</v>
      </c>
      <c r="E28" s="338">
        <v>2078</v>
      </c>
      <c r="F28" s="358">
        <v>103.9</v>
      </c>
      <c r="G28" s="338">
        <v>0</v>
      </c>
      <c r="H28" s="338">
        <v>0</v>
      </c>
      <c r="I28" s="338">
        <v>0</v>
      </c>
      <c r="J28" s="338">
        <v>0</v>
      </c>
      <c r="K28" s="145"/>
    </row>
    <row r="29" spans="1:11" ht="12.75">
      <c r="A29" s="5">
        <v>19</v>
      </c>
      <c r="B29" s="156" t="s">
        <v>896</v>
      </c>
      <c r="C29" s="338">
        <v>3227</v>
      </c>
      <c r="D29" s="358">
        <v>161.35</v>
      </c>
      <c r="E29" s="338">
        <v>3227</v>
      </c>
      <c r="F29" s="358">
        <v>161.35</v>
      </c>
      <c r="G29" s="338">
        <v>0</v>
      </c>
      <c r="H29" s="338">
        <v>0</v>
      </c>
      <c r="I29" s="338">
        <v>0</v>
      </c>
      <c r="J29" s="338">
        <v>0</v>
      </c>
      <c r="K29" s="145"/>
    </row>
    <row r="30" spans="1:11" ht="12.75">
      <c r="A30" s="5">
        <v>20</v>
      </c>
      <c r="B30" s="156" t="s">
        <v>897</v>
      </c>
      <c r="C30" s="338">
        <v>2634</v>
      </c>
      <c r="D30" s="358">
        <v>131.7</v>
      </c>
      <c r="E30" s="338">
        <v>2634</v>
      </c>
      <c r="F30" s="358">
        <v>131.7</v>
      </c>
      <c r="G30" s="338">
        <v>0</v>
      </c>
      <c r="H30" s="338">
        <v>0</v>
      </c>
      <c r="I30" s="338">
        <v>0</v>
      </c>
      <c r="J30" s="338">
        <v>0</v>
      </c>
      <c r="K30" s="145"/>
    </row>
    <row r="31" spans="1:11" ht="12.75">
      <c r="A31" s="5">
        <v>21</v>
      </c>
      <c r="B31" s="156" t="s">
        <v>898</v>
      </c>
      <c r="C31" s="338">
        <v>2471</v>
      </c>
      <c r="D31" s="358">
        <v>123.55</v>
      </c>
      <c r="E31" s="338">
        <v>2471</v>
      </c>
      <c r="F31" s="358">
        <v>123.55</v>
      </c>
      <c r="G31" s="338">
        <v>0</v>
      </c>
      <c r="H31" s="338">
        <v>0</v>
      </c>
      <c r="I31" s="338">
        <v>0</v>
      </c>
      <c r="J31" s="338">
        <v>0</v>
      </c>
      <c r="K31" s="145"/>
    </row>
    <row r="32" spans="1:11" ht="12.75">
      <c r="A32" s="5">
        <v>22</v>
      </c>
      <c r="B32" s="156" t="s">
        <v>899</v>
      </c>
      <c r="C32" s="338">
        <v>3134</v>
      </c>
      <c r="D32" s="358">
        <v>156.7</v>
      </c>
      <c r="E32" s="338">
        <v>3134</v>
      </c>
      <c r="F32" s="358">
        <v>156.7</v>
      </c>
      <c r="G32" s="338">
        <v>0</v>
      </c>
      <c r="H32" s="338">
        <v>0</v>
      </c>
      <c r="I32" s="338">
        <v>0</v>
      </c>
      <c r="J32" s="338">
        <v>0</v>
      </c>
      <c r="K32" s="145"/>
    </row>
    <row r="33" spans="1:11" ht="12.75">
      <c r="A33" s="5">
        <v>23</v>
      </c>
      <c r="B33" s="156" t="s">
        <v>900</v>
      </c>
      <c r="C33" s="338">
        <v>2664</v>
      </c>
      <c r="D33" s="358">
        <v>133.2</v>
      </c>
      <c r="E33" s="338">
        <v>2664</v>
      </c>
      <c r="F33" s="358">
        <v>133.2</v>
      </c>
      <c r="G33" s="338">
        <v>0</v>
      </c>
      <c r="H33" s="338">
        <v>0</v>
      </c>
      <c r="I33" s="338">
        <v>0</v>
      </c>
      <c r="J33" s="338">
        <v>0</v>
      </c>
      <c r="K33" s="145"/>
    </row>
    <row r="34" spans="1:11" ht="12.75">
      <c r="A34" s="5">
        <v>24</v>
      </c>
      <c r="B34" s="156" t="s">
        <v>901</v>
      </c>
      <c r="C34" s="338">
        <v>2291</v>
      </c>
      <c r="D34" s="358">
        <v>114.55</v>
      </c>
      <c r="E34" s="338">
        <v>2291</v>
      </c>
      <c r="F34" s="358">
        <v>114.55</v>
      </c>
      <c r="G34" s="338">
        <v>0</v>
      </c>
      <c r="H34" s="338">
        <v>0</v>
      </c>
      <c r="I34" s="338">
        <v>0</v>
      </c>
      <c r="J34" s="338">
        <v>0</v>
      </c>
      <c r="K34" s="145"/>
    </row>
    <row r="35" spans="1:11" ht="12.75">
      <c r="A35" s="5">
        <v>25</v>
      </c>
      <c r="B35" s="156" t="s">
        <v>902</v>
      </c>
      <c r="C35" s="338">
        <v>1506</v>
      </c>
      <c r="D35" s="358">
        <v>75.3</v>
      </c>
      <c r="E35" s="338">
        <v>1506</v>
      </c>
      <c r="F35" s="358">
        <v>75.3</v>
      </c>
      <c r="G35" s="338">
        <v>0</v>
      </c>
      <c r="H35" s="338">
        <v>0</v>
      </c>
      <c r="I35" s="338">
        <v>0</v>
      </c>
      <c r="J35" s="338">
        <v>0</v>
      </c>
      <c r="K35" s="145"/>
    </row>
    <row r="36" spans="1:11" ht="12.75">
      <c r="A36" s="5">
        <v>26</v>
      </c>
      <c r="B36" s="156" t="s">
        <v>903</v>
      </c>
      <c r="C36" s="338">
        <v>1931</v>
      </c>
      <c r="D36" s="358">
        <v>96.55</v>
      </c>
      <c r="E36" s="338">
        <v>1931</v>
      </c>
      <c r="F36" s="358">
        <v>96.55</v>
      </c>
      <c r="G36" s="338">
        <v>0</v>
      </c>
      <c r="H36" s="338">
        <v>0</v>
      </c>
      <c r="I36" s="338">
        <v>0</v>
      </c>
      <c r="J36" s="338">
        <v>0</v>
      </c>
      <c r="K36" s="145"/>
    </row>
    <row r="37" spans="1:11" ht="12.75">
      <c r="A37" s="5">
        <v>27</v>
      </c>
      <c r="B37" s="156" t="s">
        <v>904</v>
      </c>
      <c r="C37" s="338">
        <v>2009</v>
      </c>
      <c r="D37" s="358">
        <v>100.45</v>
      </c>
      <c r="E37" s="338">
        <v>2009</v>
      </c>
      <c r="F37" s="358">
        <v>100.45</v>
      </c>
      <c r="G37" s="338">
        <v>0</v>
      </c>
      <c r="H37" s="338">
        <v>0</v>
      </c>
      <c r="I37" s="338">
        <v>0</v>
      </c>
      <c r="J37" s="338">
        <v>0</v>
      </c>
      <c r="K37" s="145"/>
    </row>
    <row r="38" spans="1:11" ht="12.75">
      <c r="A38" s="5">
        <v>28</v>
      </c>
      <c r="B38" s="156" t="s">
        <v>905</v>
      </c>
      <c r="C38" s="338">
        <v>1932</v>
      </c>
      <c r="D38" s="358">
        <v>96.6</v>
      </c>
      <c r="E38" s="338">
        <v>1932</v>
      </c>
      <c r="F38" s="358">
        <v>96.6</v>
      </c>
      <c r="G38" s="338">
        <v>0</v>
      </c>
      <c r="H38" s="338">
        <v>0</v>
      </c>
      <c r="I38" s="338">
        <v>0</v>
      </c>
      <c r="J38" s="338">
        <v>0</v>
      </c>
      <c r="K38" s="145"/>
    </row>
    <row r="39" spans="1:11" ht="12.75">
      <c r="A39" s="5">
        <v>29</v>
      </c>
      <c r="B39" s="156" t="s">
        <v>906</v>
      </c>
      <c r="C39" s="338">
        <v>1995</v>
      </c>
      <c r="D39" s="358">
        <v>99.75</v>
      </c>
      <c r="E39" s="338">
        <v>1995</v>
      </c>
      <c r="F39" s="358">
        <v>99.75</v>
      </c>
      <c r="G39" s="338">
        <v>0</v>
      </c>
      <c r="H39" s="338">
        <v>0</v>
      </c>
      <c r="I39" s="338">
        <v>0</v>
      </c>
      <c r="J39" s="338">
        <v>0</v>
      </c>
      <c r="K39" s="8"/>
    </row>
    <row r="40" spans="1:11" ht="12.75">
      <c r="A40" s="5">
        <v>30</v>
      </c>
      <c r="B40" s="156" t="s">
        <v>907</v>
      </c>
      <c r="C40" s="338">
        <v>1093</v>
      </c>
      <c r="D40" s="358">
        <v>54.65</v>
      </c>
      <c r="E40" s="338">
        <v>1093</v>
      </c>
      <c r="F40" s="358">
        <v>54.65</v>
      </c>
      <c r="G40" s="338">
        <v>0</v>
      </c>
      <c r="H40" s="338">
        <v>0</v>
      </c>
      <c r="I40" s="338">
        <v>0</v>
      </c>
      <c r="J40" s="338">
        <v>0</v>
      </c>
      <c r="K40" s="8"/>
    </row>
    <row r="41" spans="1:11" ht="12.75">
      <c r="A41" s="5">
        <v>31</v>
      </c>
      <c r="B41" s="321" t="s">
        <v>908</v>
      </c>
      <c r="C41" s="338">
        <v>489</v>
      </c>
      <c r="D41" s="358">
        <v>24.45</v>
      </c>
      <c r="E41" s="338">
        <v>489</v>
      </c>
      <c r="F41" s="358">
        <v>24.45</v>
      </c>
      <c r="G41" s="338">
        <v>0</v>
      </c>
      <c r="H41" s="338">
        <v>0</v>
      </c>
      <c r="I41" s="338">
        <v>0</v>
      </c>
      <c r="J41" s="338">
        <v>0</v>
      </c>
      <c r="K41" s="8"/>
    </row>
    <row r="42" spans="1:11" ht="12.75">
      <c r="A42" s="5">
        <v>32</v>
      </c>
      <c r="B42" s="321" t="s">
        <v>909</v>
      </c>
      <c r="C42" s="338">
        <v>766</v>
      </c>
      <c r="D42" s="358">
        <v>38.3</v>
      </c>
      <c r="E42" s="338">
        <v>766</v>
      </c>
      <c r="F42" s="358">
        <v>38.3</v>
      </c>
      <c r="G42" s="338">
        <v>0</v>
      </c>
      <c r="H42" s="338">
        <v>0</v>
      </c>
      <c r="I42" s="338">
        <v>0</v>
      </c>
      <c r="J42" s="338">
        <v>0</v>
      </c>
      <c r="K42" s="8"/>
    </row>
    <row r="43" spans="1:11" ht="12.75">
      <c r="A43" s="5">
        <v>33</v>
      </c>
      <c r="B43" s="321" t="s">
        <v>910</v>
      </c>
      <c r="C43" s="338">
        <v>1745</v>
      </c>
      <c r="D43" s="358">
        <v>87.25</v>
      </c>
      <c r="E43" s="338">
        <v>1745</v>
      </c>
      <c r="F43" s="358">
        <v>87.25</v>
      </c>
      <c r="G43" s="338">
        <v>0</v>
      </c>
      <c r="H43" s="338">
        <v>0</v>
      </c>
      <c r="I43" s="338">
        <v>0</v>
      </c>
      <c r="J43" s="338">
        <v>0</v>
      </c>
      <c r="K43" s="8"/>
    </row>
    <row r="44" spans="1:11" ht="12.75">
      <c r="A44" s="5">
        <v>34</v>
      </c>
      <c r="B44" s="321" t="s">
        <v>911</v>
      </c>
      <c r="C44" s="338">
        <v>1070</v>
      </c>
      <c r="D44" s="358">
        <v>53.5</v>
      </c>
      <c r="E44" s="338">
        <v>1070</v>
      </c>
      <c r="F44" s="358">
        <v>53.5</v>
      </c>
      <c r="G44" s="338">
        <v>0</v>
      </c>
      <c r="H44" s="338">
        <v>0</v>
      </c>
      <c r="I44" s="338">
        <v>0</v>
      </c>
      <c r="J44" s="338">
        <v>0</v>
      </c>
      <c r="K44" s="8"/>
    </row>
    <row r="45" spans="1:11" ht="12.75">
      <c r="A45" s="5">
        <v>35</v>
      </c>
      <c r="B45" s="321" t="s">
        <v>912</v>
      </c>
      <c r="C45" s="338">
        <v>1597</v>
      </c>
      <c r="D45" s="358">
        <v>79.85</v>
      </c>
      <c r="E45" s="338">
        <v>1597</v>
      </c>
      <c r="F45" s="358">
        <v>79.85</v>
      </c>
      <c r="G45" s="338">
        <v>0</v>
      </c>
      <c r="H45" s="338">
        <v>0</v>
      </c>
      <c r="I45" s="338">
        <v>0</v>
      </c>
      <c r="J45" s="338">
        <v>0</v>
      </c>
      <c r="K45" s="8"/>
    </row>
    <row r="46" spans="1:11" ht="12.75">
      <c r="A46" s="5">
        <v>36</v>
      </c>
      <c r="B46" s="321" t="s">
        <v>913</v>
      </c>
      <c r="C46" s="338">
        <v>1283</v>
      </c>
      <c r="D46" s="358">
        <v>64.15</v>
      </c>
      <c r="E46" s="338">
        <v>1283</v>
      </c>
      <c r="F46" s="358">
        <v>64.15</v>
      </c>
      <c r="G46" s="338">
        <v>0</v>
      </c>
      <c r="H46" s="338">
        <v>0</v>
      </c>
      <c r="I46" s="338">
        <v>0</v>
      </c>
      <c r="J46" s="338">
        <v>0</v>
      </c>
      <c r="K46" s="9"/>
    </row>
    <row r="47" spans="1:11" ht="12.75">
      <c r="A47" s="5">
        <v>37</v>
      </c>
      <c r="B47" s="321" t="s">
        <v>914</v>
      </c>
      <c r="C47" s="338">
        <v>1780</v>
      </c>
      <c r="D47" s="358">
        <v>89</v>
      </c>
      <c r="E47" s="338">
        <v>1780</v>
      </c>
      <c r="F47" s="358">
        <v>89</v>
      </c>
      <c r="G47" s="338">
        <v>0</v>
      </c>
      <c r="H47" s="338">
        <v>0</v>
      </c>
      <c r="I47" s="338">
        <v>0</v>
      </c>
      <c r="J47" s="338">
        <v>0</v>
      </c>
      <c r="K47" s="9"/>
    </row>
    <row r="48" spans="1:11" ht="12.75">
      <c r="A48" s="5">
        <v>38</v>
      </c>
      <c r="B48" s="321" t="s">
        <v>915</v>
      </c>
      <c r="C48" s="338">
        <v>1490</v>
      </c>
      <c r="D48" s="358">
        <v>74.5</v>
      </c>
      <c r="E48" s="338">
        <v>1490</v>
      </c>
      <c r="F48" s="358">
        <v>74.5</v>
      </c>
      <c r="G48" s="338">
        <v>0</v>
      </c>
      <c r="H48" s="338">
        <v>0</v>
      </c>
      <c r="I48" s="338">
        <v>0</v>
      </c>
      <c r="J48" s="338">
        <v>0</v>
      </c>
      <c r="K48" s="9"/>
    </row>
    <row r="49" spans="1:11" ht="12.75">
      <c r="A49" s="3" t="s">
        <v>14</v>
      </c>
      <c r="B49" s="9"/>
      <c r="C49" s="338">
        <f>SUM(C11:C48)</f>
        <v>71956</v>
      </c>
      <c r="D49" s="358">
        <f>SUM(D11:D48)</f>
        <v>3597.8</v>
      </c>
      <c r="E49" s="338">
        <f>SUM(E11:E48)</f>
        <v>71956</v>
      </c>
      <c r="F49" s="358">
        <f>SUM(F11:F48)</f>
        <v>3597.8</v>
      </c>
      <c r="G49" s="338"/>
      <c r="H49" s="338"/>
      <c r="I49" s="338"/>
      <c r="J49" s="338"/>
      <c r="K49" s="9"/>
    </row>
    <row r="50" spans="1:11" ht="12.75">
      <c r="A50" s="12"/>
      <c r="B50" s="13"/>
      <c r="C50" s="537"/>
      <c r="D50" s="538"/>
      <c r="E50" s="537"/>
      <c r="F50" s="538"/>
      <c r="G50" s="537"/>
      <c r="H50" s="537"/>
      <c r="I50" s="537"/>
      <c r="J50" s="537"/>
      <c r="K50" s="13"/>
    </row>
    <row r="51" s="13" customFormat="1" ht="12.75"/>
    <row r="52" s="13" customFormat="1" ht="12.75">
      <c r="A52" s="11" t="s">
        <v>35</v>
      </c>
    </row>
    <row r="53" spans="8:12" ht="12.75" customHeight="1">
      <c r="H53" s="594" t="s">
        <v>1086</v>
      </c>
      <c r="I53" s="594"/>
      <c r="J53" s="594"/>
      <c r="K53" s="594"/>
      <c r="L53" s="594"/>
    </row>
    <row r="54" spans="8:12" ht="12.75" customHeight="1">
      <c r="H54" s="594"/>
      <c r="I54" s="594"/>
      <c r="J54" s="594"/>
      <c r="K54" s="594"/>
      <c r="L54" s="594"/>
    </row>
    <row r="55" spans="8:12" ht="12.75" customHeight="1">
      <c r="H55" s="594"/>
      <c r="I55" s="594"/>
      <c r="J55" s="594"/>
      <c r="K55" s="594"/>
      <c r="L55" s="594"/>
    </row>
    <row r="56" spans="8:12" ht="12.75" customHeight="1">
      <c r="H56" s="594"/>
      <c r="I56" s="594"/>
      <c r="J56" s="594"/>
      <c r="K56" s="594"/>
      <c r="L56" s="594"/>
    </row>
  </sheetData>
  <sheetProtection/>
  <mergeCells count="16">
    <mergeCell ref="A4:L4"/>
    <mergeCell ref="B8:B9"/>
    <mergeCell ref="E8:F8"/>
    <mergeCell ref="I6:K6"/>
    <mergeCell ref="C7:J7"/>
    <mergeCell ref="C8:D8"/>
    <mergeCell ref="H53:L56"/>
    <mergeCell ref="A8:A9"/>
    <mergeCell ref="K8:K9"/>
    <mergeCell ref="A6:B6"/>
    <mergeCell ref="G8:H8"/>
    <mergeCell ref="J1:K1"/>
    <mergeCell ref="I8:J8"/>
    <mergeCell ref="D1:E1"/>
    <mergeCell ref="A2:J2"/>
    <mergeCell ref="A3:J3"/>
  </mergeCells>
  <printOptions horizontalCentered="1"/>
  <pageMargins left="0.708661417322835" right="0.708661417322835" top="0.236220472440945" bottom="0" header="0.31496062992126" footer="0.31496062992126"/>
  <pageSetup horizontalDpi="600" verticalDpi="600" orientation="landscape" paperSize="9" scale="75" r:id="rId1"/>
</worksheet>
</file>

<file path=xl/worksheets/sheet38.xml><?xml version="1.0" encoding="utf-8"?>
<worksheet xmlns="http://schemas.openxmlformats.org/spreadsheetml/2006/main" xmlns:r="http://schemas.openxmlformats.org/officeDocument/2006/relationships">
  <sheetPr>
    <pageSetUpPr fitToPage="1"/>
  </sheetPr>
  <dimension ref="A1:M58"/>
  <sheetViews>
    <sheetView zoomScaleSheetLayoutView="90" zoomScalePageLayoutView="0" workbookViewId="0" topLeftCell="A31">
      <selection activeCell="N54" sqref="N54"/>
    </sheetView>
  </sheetViews>
  <sheetFormatPr defaultColWidth="9.140625" defaultRowHeight="12.75"/>
  <cols>
    <col min="2" max="2" width="19.00390625" style="0" customWidth="1"/>
    <col min="3" max="3" width="13.28125" style="0" customWidth="1"/>
    <col min="4" max="4" width="11.7109375" style="0" customWidth="1"/>
    <col min="5" max="5" width="9.28125" style="0" customWidth="1"/>
    <col min="6" max="6" width="12.140625" style="0" customWidth="1"/>
    <col min="7" max="7" width="9.7109375" style="0" customWidth="1"/>
    <col min="8" max="8" width="10.421875" style="0" customWidth="1"/>
    <col min="9" max="9" width="15.28125" style="0" customWidth="1"/>
    <col min="10" max="10" width="16.00390625" style="0" customWidth="1"/>
    <col min="11" max="11" width="15.00390625" style="0" customWidth="1"/>
  </cols>
  <sheetData>
    <row r="1" spans="4:11" ht="22.5" customHeight="1">
      <c r="D1" s="575"/>
      <c r="E1" s="575"/>
      <c r="H1" s="42"/>
      <c r="J1" s="636" t="s">
        <v>469</v>
      </c>
      <c r="K1" s="636"/>
    </row>
    <row r="2" spans="1:10" ht="15">
      <c r="A2" s="637" t="s">
        <v>0</v>
      </c>
      <c r="B2" s="637"/>
      <c r="C2" s="637"/>
      <c r="D2" s="637"/>
      <c r="E2" s="637"/>
      <c r="F2" s="637"/>
      <c r="G2" s="637"/>
      <c r="H2" s="637"/>
      <c r="I2" s="637"/>
      <c r="J2" s="637"/>
    </row>
    <row r="3" spans="1:10" ht="18">
      <c r="A3" s="650" t="s">
        <v>693</v>
      </c>
      <c r="B3" s="650"/>
      <c r="C3" s="650"/>
      <c r="D3" s="650"/>
      <c r="E3" s="650"/>
      <c r="F3" s="650"/>
      <c r="G3" s="650"/>
      <c r="H3" s="650"/>
      <c r="I3" s="650"/>
      <c r="J3" s="650"/>
    </row>
    <row r="4" ht="10.5" customHeight="1"/>
    <row r="5" spans="1:11" s="16" customFormat="1" ht="15.75" customHeight="1">
      <c r="A5" s="723" t="s">
        <v>479</v>
      </c>
      <c r="B5" s="723"/>
      <c r="C5" s="723"/>
      <c r="D5" s="723"/>
      <c r="E5" s="723"/>
      <c r="F5" s="723"/>
      <c r="G5" s="723"/>
      <c r="H5" s="723"/>
      <c r="I5" s="723"/>
      <c r="J5" s="723"/>
      <c r="K5" s="723"/>
    </row>
    <row r="6" spans="1:10" s="16" customFormat="1" ht="15.75" customHeight="1">
      <c r="A6" s="45"/>
      <c r="B6" s="45"/>
      <c r="C6" s="45"/>
      <c r="D6" s="45"/>
      <c r="E6" s="45"/>
      <c r="F6" s="45"/>
      <c r="G6" s="45"/>
      <c r="H6" s="45"/>
      <c r="I6" s="45"/>
      <c r="J6" s="45"/>
    </row>
    <row r="7" spans="1:11" s="16" customFormat="1" ht="12.75">
      <c r="A7" s="566" t="s">
        <v>876</v>
      </c>
      <c r="B7" s="566"/>
      <c r="I7" s="669" t="s">
        <v>775</v>
      </c>
      <c r="J7" s="669"/>
      <c r="K7" s="669"/>
    </row>
    <row r="8" spans="3:10" s="14" customFormat="1" ht="15.75" hidden="1">
      <c r="C8" s="637" t="s">
        <v>11</v>
      </c>
      <c r="D8" s="637"/>
      <c r="E8" s="637"/>
      <c r="F8" s="637"/>
      <c r="G8" s="637"/>
      <c r="H8" s="637"/>
      <c r="I8" s="637"/>
      <c r="J8" s="637"/>
    </row>
    <row r="9" spans="1:12" ht="31.5" customHeight="1">
      <c r="A9" s="634" t="s">
        <v>18</v>
      </c>
      <c r="B9" s="634" t="s">
        <v>31</v>
      </c>
      <c r="C9" s="547" t="s">
        <v>761</v>
      </c>
      <c r="D9" s="549"/>
      <c r="E9" s="547" t="s">
        <v>468</v>
      </c>
      <c r="F9" s="549"/>
      <c r="G9" s="547" t="s">
        <v>33</v>
      </c>
      <c r="H9" s="549"/>
      <c r="I9" s="550" t="s">
        <v>98</v>
      </c>
      <c r="J9" s="550"/>
      <c r="K9" s="634" t="s">
        <v>506</v>
      </c>
      <c r="L9" s="13"/>
    </row>
    <row r="10" spans="1:11" s="15" customFormat="1" ht="57.75" customHeight="1">
      <c r="A10" s="635"/>
      <c r="B10" s="635"/>
      <c r="C10" s="5" t="s">
        <v>34</v>
      </c>
      <c r="D10" s="5" t="s">
        <v>97</v>
      </c>
      <c r="E10" s="5" t="s">
        <v>34</v>
      </c>
      <c r="F10" s="5" t="s">
        <v>97</v>
      </c>
      <c r="G10" s="5" t="s">
        <v>34</v>
      </c>
      <c r="H10" s="5" t="s">
        <v>97</v>
      </c>
      <c r="I10" s="5" t="s">
        <v>127</v>
      </c>
      <c r="J10" s="5" t="s">
        <v>128</v>
      </c>
      <c r="K10" s="635"/>
    </row>
    <row r="11" spans="1:11" ht="12.75">
      <c r="A11" s="276">
        <v>1</v>
      </c>
      <c r="B11" s="276">
        <v>2</v>
      </c>
      <c r="C11" s="276">
        <v>3</v>
      </c>
      <c r="D11" s="276">
        <v>4</v>
      </c>
      <c r="E11" s="276">
        <v>5</v>
      </c>
      <c r="F11" s="276">
        <v>6</v>
      </c>
      <c r="G11" s="276">
        <v>7</v>
      </c>
      <c r="H11" s="276">
        <v>8</v>
      </c>
      <c r="I11" s="276">
        <v>9</v>
      </c>
      <c r="J11" s="276">
        <v>10</v>
      </c>
      <c r="K11" s="276">
        <v>11</v>
      </c>
    </row>
    <row r="12" spans="1:11" ht="12.75">
      <c r="A12" s="5">
        <v>1</v>
      </c>
      <c r="B12" s="156" t="s">
        <v>878</v>
      </c>
      <c r="C12" s="338">
        <v>2732</v>
      </c>
      <c r="D12" s="358">
        <v>136.6</v>
      </c>
      <c r="E12" s="348">
        <v>2732</v>
      </c>
      <c r="F12" s="358">
        <v>136.6</v>
      </c>
      <c r="G12" s="338">
        <v>0</v>
      </c>
      <c r="H12" s="338">
        <v>0</v>
      </c>
      <c r="I12" s="338">
        <v>0</v>
      </c>
      <c r="J12" s="338">
        <v>0</v>
      </c>
      <c r="K12" s="276"/>
    </row>
    <row r="13" spans="1:11" ht="12.75">
      <c r="A13" s="5">
        <v>2</v>
      </c>
      <c r="B13" s="156" t="s">
        <v>879</v>
      </c>
      <c r="C13" s="338">
        <v>2138</v>
      </c>
      <c r="D13" s="358">
        <v>106.9</v>
      </c>
      <c r="E13" s="348">
        <v>2138</v>
      </c>
      <c r="F13" s="358">
        <v>106.9</v>
      </c>
      <c r="G13" s="338">
        <v>0</v>
      </c>
      <c r="H13" s="338">
        <v>0</v>
      </c>
      <c r="I13" s="338">
        <v>0</v>
      </c>
      <c r="J13" s="338">
        <v>0</v>
      </c>
      <c r="K13" s="276"/>
    </row>
    <row r="14" spans="1:11" ht="12.75">
      <c r="A14" s="5">
        <v>3</v>
      </c>
      <c r="B14" s="156" t="s">
        <v>880</v>
      </c>
      <c r="C14" s="338">
        <v>1834</v>
      </c>
      <c r="D14" s="358">
        <v>91.7</v>
      </c>
      <c r="E14" s="348">
        <v>1834</v>
      </c>
      <c r="F14" s="358">
        <v>91.7</v>
      </c>
      <c r="G14" s="338">
        <v>0</v>
      </c>
      <c r="H14" s="338">
        <v>0</v>
      </c>
      <c r="I14" s="338">
        <v>0</v>
      </c>
      <c r="J14" s="338">
        <v>0</v>
      </c>
      <c r="K14" s="276"/>
    </row>
    <row r="15" spans="1:11" ht="12.75">
      <c r="A15" s="5">
        <v>4</v>
      </c>
      <c r="B15" s="156" t="s">
        <v>881</v>
      </c>
      <c r="C15" s="338">
        <v>1163</v>
      </c>
      <c r="D15" s="358">
        <v>58.15</v>
      </c>
      <c r="E15" s="348">
        <v>1163</v>
      </c>
      <c r="F15" s="358">
        <v>58.15</v>
      </c>
      <c r="G15" s="338">
        <v>0</v>
      </c>
      <c r="H15" s="338">
        <v>0</v>
      </c>
      <c r="I15" s="338">
        <v>0</v>
      </c>
      <c r="J15" s="338">
        <v>0</v>
      </c>
      <c r="K15" s="276"/>
    </row>
    <row r="16" spans="1:11" ht="12.75">
      <c r="A16" s="5">
        <v>5</v>
      </c>
      <c r="B16" s="156" t="s">
        <v>882</v>
      </c>
      <c r="C16" s="338">
        <v>2039</v>
      </c>
      <c r="D16" s="358">
        <v>101.95</v>
      </c>
      <c r="E16" s="348">
        <v>2039</v>
      </c>
      <c r="F16" s="358">
        <v>101.95</v>
      </c>
      <c r="G16" s="338">
        <v>0</v>
      </c>
      <c r="H16" s="338">
        <v>0</v>
      </c>
      <c r="I16" s="338">
        <v>0</v>
      </c>
      <c r="J16" s="338">
        <v>0</v>
      </c>
      <c r="K16" s="276"/>
    </row>
    <row r="17" spans="1:11" ht="12.75">
      <c r="A17" s="5">
        <v>6</v>
      </c>
      <c r="B17" s="156" t="s">
        <v>883</v>
      </c>
      <c r="C17" s="338">
        <v>1176</v>
      </c>
      <c r="D17" s="358">
        <v>58.8</v>
      </c>
      <c r="E17" s="348">
        <v>1176</v>
      </c>
      <c r="F17" s="358">
        <v>58.8</v>
      </c>
      <c r="G17" s="338">
        <v>0</v>
      </c>
      <c r="H17" s="338">
        <v>0</v>
      </c>
      <c r="I17" s="338">
        <v>0</v>
      </c>
      <c r="J17" s="338">
        <v>0</v>
      </c>
      <c r="K17" s="276"/>
    </row>
    <row r="18" spans="1:11" ht="12.75">
      <c r="A18" s="5">
        <v>7</v>
      </c>
      <c r="B18" s="156" t="s">
        <v>884</v>
      </c>
      <c r="C18" s="338">
        <v>3119</v>
      </c>
      <c r="D18" s="358">
        <v>155.95</v>
      </c>
      <c r="E18" s="348">
        <v>3119</v>
      </c>
      <c r="F18" s="358">
        <v>155.95</v>
      </c>
      <c r="G18" s="338">
        <v>0</v>
      </c>
      <c r="H18" s="338">
        <v>0</v>
      </c>
      <c r="I18" s="338">
        <v>0</v>
      </c>
      <c r="J18" s="338">
        <v>0</v>
      </c>
      <c r="K18" s="276"/>
    </row>
    <row r="19" spans="1:11" ht="12.75">
      <c r="A19" s="5">
        <v>8</v>
      </c>
      <c r="B19" s="156" t="s">
        <v>885</v>
      </c>
      <c r="C19" s="338">
        <v>867</v>
      </c>
      <c r="D19" s="358">
        <v>43.35</v>
      </c>
      <c r="E19" s="348">
        <v>867</v>
      </c>
      <c r="F19" s="358">
        <v>43.35</v>
      </c>
      <c r="G19" s="338">
        <v>0</v>
      </c>
      <c r="H19" s="338">
        <v>0</v>
      </c>
      <c r="I19" s="338">
        <v>0</v>
      </c>
      <c r="J19" s="338">
        <v>0</v>
      </c>
      <c r="K19" s="276"/>
    </row>
    <row r="20" spans="1:11" ht="12.75">
      <c r="A20" s="5">
        <v>9</v>
      </c>
      <c r="B20" s="156" t="s">
        <v>886</v>
      </c>
      <c r="C20" s="338">
        <v>509</v>
      </c>
      <c r="D20" s="358">
        <v>25.45</v>
      </c>
      <c r="E20" s="348">
        <v>509</v>
      </c>
      <c r="F20" s="358">
        <v>25.45</v>
      </c>
      <c r="G20" s="338">
        <v>0</v>
      </c>
      <c r="H20" s="338">
        <v>0</v>
      </c>
      <c r="I20" s="338">
        <v>0</v>
      </c>
      <c r="J20" s="338">
        <v>0</v>
      </c>
      <c r="K20" s="276"/>
    </row>
    <row r="21" spans="1:11" ht="12.75">
      <c r="A21" s="5">
        <v>10</v>
      </c>
      <c r="B21" s="156" t="s">
        <v>887</v>
      </c>
      <c r="C21" s="338">
        <v>1612</v>
      </c>
      <c r="D21" s="358">
        <v>80.6</v>
      </c>
      <c r="E21" s="348">
        <v>1612</v>
      </c>
      <c r="F21" s="358">
        <v>80.6</v>
      </c>
      <c r="G21" s="338">
        <v>0</v>
      </c>
      <c r="H21" s="338">
        <v>0</v>
      </c>
      <c r="I21" s="338">
        <v>0</v>
      </c>
      <c r="J21" s="338">
        <v>0</v>
      </c>
      <c r="K21" s="276"/>
    </row>
    <row r="22" spans="1:11" ht="12.75">
      <c r="A22" s="5">
        <v>11</v>
      </c>
      <c r="B22" s="156" t="s">
        <v>888</v>
      </c>
      <c r="C22" s="338">
        <v>1875</v>
      </c>
      <c r="D22" s="358">
        <v>93.75</v>
      </c>
      <c r="E22" s="348">
        <v>1875</v>
      </c>
      <c r="F22" s="358">
        <v>93.75</v>
      </c>
      <c r="G22" s="338">
        <v>0</v>
      </c>
      <c r="H22" s="338">
        <v>0</v>
      </c>
      <c r="I22" s="338">
        <v>0</v>
      </c>
      <c r="J22" s="338">
        <v>0</v>
      </c>
      <c r="K22" s="276"/>
    </row>
    <row r="23" spans="1:11" ht="12.75">
      <c r="A23" s="5">
        <v>12</v>
      </c>
      <c r="B23" s="156" t="s">
        <v>889</v>
      </c>
      <c r="C23" s="338">
        <v>2444</v>
      </c>
      <c r="D23" s="358">
        <v>122.2</v>
      </c>
      <c r="E23" s="348">
        <v>2444</v>
      </c>
      <c r="F23" s="358">
        <v>122.2</v>
      </c>
      <c r="G23" s="338">
        <v>0</v>
      </c>
      <c r="H23" s="338">
        <v>0</v>
      </c>
      <c r="I23" s="338">
        <v>0</v>
      </c>
      <c r="J23" s="338">
        <v>0</v>
      </c>
      <c r="K23" s="276"/>
    </row>
    <row r="24" spans="1:11" ht="12.75">
      <c r="A24" s="5">
        <v>13</v>
      </c>
      <c r="B24" s="156" t="s">
        <v>890</v>
      </c>
      <c r="C24" s="338">
        <v>2060</v>
      </c>
      <c r="D24" s="358">
        <v>103</v>
      </c>
      <c r="E24" s="348">
        <v>2060</v>
      </c>
      <c r="F24" s="358">
        <v>103</v>
      </c>
      <c r="G24" s="338">
        <v>0</v>
      </c>
      <c r="H24" s="338">
        <v>0</v>
      </c>
      <c r="I24" s="338">
        <v>0</v>
      </c>
      <c r="J24" s="338">
        <v>0</v>
      </c>
      <c r="K24" s="276"/>
    </row>
    <row r="25" spans="1:11" ht="12.75">
      <c r="A25" s="5">
        <v>14</v>
      </c>
      <c r="B25" s="156" t="s">
        <v>891</v>
      </c>
      <c r="C25" s="338">
        <v>1716</v>
      </c>
      <c r="D25" s="358">
        <v>85.8</v>
      </c>
      <c r="E25" s="348">
        <v>1716</v>
      </c>
      <c r="F25" s="358">
        <v>85.8</v>
      </c>
      <c r="G25" s="338">
        <v>0</v>
      </c>
      <c r="H25" s="338">
        <v>0</v>
      </c>
      <c r="I25" s="338">
        <v>0</v>
      </c>
      <c r="J25" s="338">
        <v>0</v>
      </c>
      <c r="K25" s="276"/>
    </row>
    <row r="26" spans="1:11" ht="12.75">
      <c r="A26" s="5">
        <v>15</v>
      </c>
      <c r="B26" s="156" t="s">
        <v>892</v>
      </c>
      <c r="C26" s="338">
        <v>3010</v>
      </c>
      <c r="D26" s="358">
        <v>150.5</v>
      </c>
      <c r="E26" s="348">
        <v>3010</v>
      </c>
      <c r="F26" s="358">
        <v>150.5</v>
      </c>
      <c r="G26" s="338">
        <v>0</v>
      </c>
      <c r="H26" s="338">
        <v>0</v>
      </c>
      <c r="I26" s="338">
        <v>0</v>
      </c>
      <c r="J26" s="338">
        <v>0</v>
      </c>
      <c r="K26" s="276"/>
    </row>
    <row r="27" spans="1:11" ht="12.75">
      <c r="A27" s="5">
        <v>16</v>
      </c>
      <c r="B27" s="156" t="s">
        <v>893</v>
      </c>
      <c r="C27" s="338">
        <v>2033</v>
      </c>
      <c r="D27" s="358">
        <v>101.65</v>
      </c>
      <c r="E27" s="348">
        <v>2033</v>
      </c>
      <c r="F27" s="358">
        <v>101.65</v>
      </c>
      <c r="G27" s="338">
        <v>0</v>
      </c>
      <c r="H27" s="338">
        <v>0</v>
      </c>
      <c r="I27" s="338">
        <v>0</v>
      </c>
      <c r="J27" s="338">
        <v>0</v>
      </c>
      <c r="K27" s="276"/>
    </row>
    <row r="28" spans="1:11" ht="12.75">
      <c r="A28" s="5">
        <v>17</v>
      </c>
      <c r="B28" s="156" t="s">
        <v>894</v>
      </c>
      <c r="C28" s="338">
        <v>403</v>
      </c>
      <c r="D28" s="358">
        <v>20.15</v>
      </c>
      <c r="E28" s="348">
        <v>403</v>
      </c>
      <c r="F28" s="358">
        <v>20.15</v>
      </c>
      <c r="G28" s="338">
        <v>0</v>
      </c>
      <c r="H28" s="338">
        <v>0</v>
      </c>
      <c r="I28" s="338">
        <v>0</v>
      </c>
      <c r="J28" s="338">
        <v>0</v>
      </c>
      <c r="K28" s="276"/>
    </row>
    <row r="29" spans="1:11" ht="12.75">
      <c r="A29" s="5">
        <v>18</v>
      </c>
      <c r="B29" s="156" t="s">
        <v>895</v>
      </c>
      <c r="C29" s="338">
        <v>1997</v>
      </c>
      <c r="D29" s="358">
        <v>99.85</v>
      </c>
      <c r="E29" s="348">
        <v>1997</v>
      </c>
      <c r="F29" s="358">
        <v>99.85</v>
      </c>
      <c r="G29" s="338">
        <v>0</v>
      </c>
      <c r="H29" s="338">
        <v>0</v>
      </c>
      <c r="I29" s="338">
        <v>0</v>
      </c>
      <c r="J29" s="338">
        <v>0</v>
      </c>
      <c r="K29" s="276"/>
    </row>
    <row r="30" spans="1:11" ht="12.75">
      <c r="A30" s="5">
        <v>19</v>
      </c>
      <c r="B30" s="156" t="s">
        <v>896</v>
      </c>
      <c r="C30" s="338">
        <v>3030</v>
      </c>
      <c r="D30" s="358">
        <v>151.5</v>
      </c>
      <c r="E30" s="348">
        <v>3030</v>
      </c>
      <c r="F30" s="358">
        <v>151.5</v>
      </c>
      <c r="G30" s="338">
        <v>0</v>
      </c>
      <c r="H30" s="338">
        <v>0</v>
      </c>
      <c r="I30" s="338">
        <v>0</v>
      </c>
      <c r="J30" s="338">
        <v>0</v>
      </c>
      <c r="K30" s="276"/>
    </row>
    <row r="31" spans="1:11" ht="12.75">
      <c r="A31" s="5">
        <v>20</v>
      </c>
      <c r="B31" s="156" t="s">
        <v>897</v>
      </c>
      <c r="C31" s="338">
        <v>1925</v>
      </c>
      <c r="D31" s="358">
        <v>96.25</v>
      </c>
      <c r="E31" s="348">
        <v>1925</v>
      </c>
      <c r="F31" s="358">
        <v>96.25</v>
      </c>
      <c r="G31" s="338">
        <v>0</v>
      </c>
      <c r="H31" s="338">
        <v>0</v>
      </c>
      <c r="I31" s="338">
        <v>0</v>
      </c>
      <c r="J31" s="338">
        <v>0</v>
      </c>
      <c r="K31" s="276"/>
    </row>
    <row r="32" spans="1:11" ht="12.75">
      <c r="A32" s="5">
        <v>21</v>
      </c>
      <c r="B32" s="156" t="s">
        <v>898</v>
      </c>
      <c r="C32" s="338">
        <v>2327</v>
      </c>
      <c r="D32" s="358">
        <v>116.35</v>
      </c>
      <c r="E32" s="348">
        <v>2327</v>
      </c>
      <c r="F32" s="358">
        <v>116.35</v>
      </c>
      <c r="G32" s="338">
        <v>0</v>
      </c>
      <c r="H32" s="338">
        <v>0</v>
      </c>
      <c r="I32" s="338">
        <v>0</v>
      </c>
      <c r="J32" s="338">
        <v>0</v>
      </c>
      <c r="K32" s="276"/>
    </row>
    <row r="33" spans="1:11" ht="12.75">
      <c r="A33" s="5">
        <v>22</v>
      </c>
      <c r="B33" s="156" t="s">
        <v>899</v>
      </c>
      <c r="C33" s="338">
        <v>3050</v>
      </c>
      <c r="D33" s="358">
        <v>152.5</v>
      </c>
      <c r="E33" s="348">
        <v>3050</v>
      </c>
      <c r="F33" s="358">
        <v>152.5</v>
      </c>
      <c r="G33" s="338">
        <v>0</v>
      </c>
      <c r="H33" s="338">
        <v>0</v>
      </c>
      <c r="I33" s="338">
        <v>0</v>
      </c>
      <c r="J33" s="338">
        <v>0</v>
      </c>
      <c r="K33" s="276"/>
    </row>
    <row r="34" spans="1:11" ht="12.75">
      <c r="A34" s="5">
        <v>23</v>
      </c>
      <c r="B34" s="156" t="s">
        <v>900</v>
      </c>
      <c r="C34" s="338">
        <v>2485</v>
      </c>
      <c r="D34" s="358">
        <v>124.25</v>
      </c>
      <c r="E34" s="348">
        <v>2485</v>
      </c>
      <c r="F34" s="358">
        <v>124.25</v>
      </c>
      <c r="G34" s="338">
        <v>0</v>
      </c>
      <c r="H34" s="338">
        <v>0</v>
      </c>
      <c r="I34" s="338">
        <v>0</v>
      </c>
      <c r="J34" s="338">
        <v>0</v>
      </c>
      <c r="K34" s="276"/>
    </row>
    <row r="35" spans="1:11" ht="12.75">
      <c r="A35" s="5">
        <v>24</v>
      </c>
      <c r="B35" s="156" t="s">
        <v>901</v>
      </c>
      <c r="C35" s="338">
        <v>2010</v>
      </c>
      <c r="D35" s="358">
        <v>100.5</v>
      </c>
      <c r="E35" s="348">
        <v>2010</v>
      </c>
      <c r="F35" s="358">
        <v>100.5</v>
      </c>
      <c r="G35" s="338">
        <v>0</v>
      </c>
      <c r="H35" s="338">
        <v>0</v>
      </c>
      <c r="I35" s="338">
        <v>0</v>
      </c>
      <c r="J35" s="338">
        <v>0</v>
      </c>
      <c r="K35" s="276"/>
    </row>
    <row r="36" spans="1:11" ht="12.75">
      <c r="A36" s="5">
        <v>25</v>
      </c>
      <c r="B36" s="156" t="s">
        <v>902</v>
      </c>
      <c r="C36" s="338">
        <v>1454</v>
      </c>
      <c r="D36" s="358">
        <v>72.7</v>
      </c>
      <c r="E36" s="348">
        <v>1454</v>
      </c>
      <c r="F36" s="358">
        <v>72.7</v>
      </c>
      <c r="G36" s="338">
        <v>0</v>
      </c>
      <c r="H36" s="338">
        <v>0</v>
      </c>
      <c r="I36" s="338">
        <v>0</v>
      </c>
      <c r="J36" s="338">
        <v>0</v>
      </c>
      <c r="K36" s="276"/>
    </row>
    <row r="37" spans="1:11" ht="12.75">
      <c r="A37" s="5">
        <v>26</v>
      </c>
      <c r="B37" s="156" t="s">
        <v>903</v>
      </c>
      <c r="C37" s="338">
        <v>1834</v>
      </c>
      <c r="D37" s="358">
        <v>91.7</v>
      </c>
      <c r="E37" s="348">
        <v>1834</v>
      </c>
      <c r="F37" s="358">
        <v>91.7</v>
      </c>
      <c r="G37" s="338">
        <v>0</v>
      </c>
      <c r="H37" s="338">
        <v>0</v>
      </c>
      <c r="I37" s="338">
        <v>0</v>
      </c>
      <c r="J37" s="338">
        <v>0</v>
      </c>
      <c r="K37" s="276"/>
    </row>
    <row r="38" spans="1:11" ht="12.75">
      <c r="A38" s="5">
        <v>27</v>
      </c>
      <c r="B38" s="156" t="s">
        <v>904</v>
      </c>
      <c r="C38" s="338">
        <v>2033</v>
      </c>
      <c r="D38" s="358">
        <v>101.65</v>
      </c>
      <c r="E38" s="348">
        <v>2033</v>
      </c>
      <c r="F38" s="358">
        <v>101.65</v>
      </c>
      <c r="G38" s="338">
        <v>0</v>
      </c>
      <c r="H38" s="338">
        <v>0</v>
      </c>
      <c r="I38" s="338">
        <v>0</v>
      </c>
      <c r="J38" s="338">
        <v>0</v>
      </c>
      <c r="K38" s="276"/>
    </row>
    <row r="39" spans="1:11" ht="12.75">
      <c r="A39" s="5">
        <v>28</v>
      </c>
      <c r="B39" s="156" t="s">
        <v>905</v>
      </c>
      <c r="C39" s="338">
        <v>1792</v>
      </c>
      <c r="D39" s="358">
        <v>89.6</v>
      </c>
      <c r="E39" s="348">
        <v>1792</v>
      </c>
      <c r="F39" s="358">
        <v>89.6</v>
      </c>
      <c r="G39" s="338">
        <v>0</v>
      </c>
      <c r="H39" s="338">
        <v>0</v>
      </c>
      <c r="I39" s="338">
        <v>0</v>
      </c>
      <c r="J39" s="338">
        <v>0</v>
      </c>
      <c r="K39" s="276"/>
    </row>
    <row r="40" spans="1:11" ht="12.75">
      <c r="A40" s="5">
        <v>29</v>
      </c>
      <c r="B40" s="156" t="s">
        <v>906</v>
      </c>
      <c r="C40" s="338">
        <v>1817</v>
      </c>
      <c r="D40" s="358">
        <v>90.85</v>
      </c>
      <c r="E40" s="348">
        <v>1817</v>
      </c>
      <c r="F40" s="358">
        <v>90.85</v>
      </c>
      <c r="G40" s="338">
        <v>0</v>
      </c>
      <c r="H40" s="338">
        <v>0</v>
      </c>
      <c r="I40" s="338">
        <v>0</v>
      </c>
      <c r="J40" s="338">
        <v>0</v>
      </c>
      <c r="K40" s="276"/>
    </row>
    <row r="41" spans="1:11" ht="12.75">
      <c r="A41" s="5">
        <v>30</v>
      </c>
      <c r="B41" s="156" t="s">
        <v>907</v>
      </c>
      <c r="C41" s="338">
        <v>1048</v>
      </c>
      <c r="D41" s="358">
        <v>52.4</v>
      </c>
      <c r="E41" s="348">
        <v>1048</v>
      </c>
      <c r="F41" s="358">
        <v>52.4</v>
      </c>
      <c r="G41" s="338">
        <v>0</v>
      </c>
      <c r="H41" s="338">
        <v>0</v>
      </c>
      <c r="I41" s="338">
        <v>0</v>
      </c>
      <c r="J41" s="338">
        <v>0</v>
      </c>
      <c r="K41" s="276"/>
    </row>
    <row r="42" spans="1:11" ht="12.75">
      <c r="A42" s="5">
        <v>31</v>
      </c>
      <c r="B42" s="321" t="s">
        <v>908</v>
      </c>
      <c r="C42" s="338">
        <v>646</v>
      </c>
      <c r="D42" s="358">
        <v>32.3</v>
      </c>
      <c r="E42" s="348">
        <v>646</v>
      </c>
      <c r="F42" s="358">
        <v>32.3</v>
      </c>
      <c r="G42" s="338">
        <v>0</v>
      </c>
      <c r="H42" s="338">
        <v>0</v>
      </c>
      <c r="I42" s="338">
        <v>0</v>
      </c>
      <c r="J42" s="338">
        <v>0</v>
      </c>
      <c r="K42" s="8"/>
    </row>
    <row r="43" spans="1:11" ht="12.75">
      <c r="A43" s="5">
        <v>32</v>
      </c>
      <c r="B43" s="321" t="s">
        <v>909</v>
      </c>
      <c r="C43" s="338">
        <v>746</v>
      </c>
      <c r="D43" s="358">
        <v>37.3</v>
      </c>
      <c r="E43" s="348">
        <v>746</v>
      </c>
      <c r="F43" s="358">
        <v>37.3</v>
      </c>
      <c r="G43" s="338">
        <v>0</v>
      </c>
      <c r="H43" s="338">
        <v>0</v>
      </c>
      <c r="I43" s="338">
        <v>0</v>
      </c>
      <c r="J43" s="338">
        <v>0</v>
      </c>
      <c r="K43" s="8"/>
    </row>
    <row r="44" spans="1:11" ht="12.75">
      <c r="A44" s="5">
        <v>33</v>
      </c>
      <c r="B44" s="321" t="s">
        <v>910</v>
      </c>
      <c r="C44" s="338">
        <v>1623</v>
      </c>
      <c r="D44" s="358">
        <v>81.15</v>
      </c>
      <c r="E44" s="348">
        <v>1623</v>
      </c>
      <c r="F44" s="358">
        <v>81.15</v>
      </c>
      <c r="G44" s="338">
        <v>0</v>
      </c>
      <c r="H44" s="338">
        <v>0</v>
      </c>
      <c r="I44" s="338">
        <v>0</v>
      </c>
      <c r="J44" s="338">
        <v>0</v>
      </c>
      <c r="K44" s="8"/>
    </row>
    <row r="45" spans="1:11" ht="12.75">
      <c r="A45" s="5">
        <v>34</v>
      </c>
      <c r="B45" s="321" t="s">
        <v>911</v>
      </c>
      <c r="C45" s="338">
        <v>1029</v>
      </c>
      <c r="D45" s="358">
        <v>51.45</v>
      </c>
      <c r="E45" s="348">
        <v>1029</v>
      </c>
      <c r="F45" s="358">
        <v>51.45</v>
      </c>
      <c r="G45" s="338">
        <v>0</v>
      </c>
      <c r="H45" s="338">
        <v>0</v>
      </c>
      <c r="I45" s="338">
        <v>0</v>
      </c>
      <c r="J45" s="338">
        <v>0</v>
      </c>
      <c r="K45" s="8"/>
    </row>
    <row r="46" spans="1:11" ht="12.75">
      <c r="A46" s="5">
        <v>35</v>
      </c>
      <c r="B46" s="321" t="s">
        <v>912</v>
      </c>
      <c r="C46" s="338">
        <v>1552</v>
      </c>
      <c r="D46" s="358">
        <v>77.6</v>
      </c>
      <c r="E46" s="348">
        <v>1552</v>
      </c>
      <c r="F46" s="358">
        <v>77.6</v>
      </c>
      <c r="G46" s="338">
        <v>0</v>
      </c>
      <c r="H46" s="338">
        <v>0</v>
      </c>
      <c r="I46" s="338">
        <v>0</v>
      </c>
      <c r="J46" s="338">
        <v>0</v>
      </c>
      <c r="K46" s="8"/>
    </row>
    <row r="47" spans="1:11" ht="12.75">
      <c r="A47" s="5">
        <v>36</v>
      </c>
      <c r="B47" s="321" t="s">
        <v>913</v>
      </c>
      <c r="C47" s="338">
        <v>1358</v>
      </c>
      <c r="D47" s="358">
        <v>67.9</v>
      </c>
      <c r="E47" s="348">
        <v>1358</v>
      </c>
      <c r="F47" s="358">
        <v>67.9</v>
      </c>
      <c r="G47" s="338">
        <v>0</v>
      </c>
      <c r="H47" s="338">
        <v>0</v>
      </c>
      <c r="I47" s="338">
        <v>0</v>
      </c>
      <c r="J47" s="338">
        <v>0</v>
      </c>
      <c r="K47" s="8"/>
    </row>
    <row r="48" spans="1:11" ht="12.75">
      <c r="A48" s="5">
        <v>37</v>
      </c>
      <c r="B48" s="321" t="s">
        <v>914</v>
      </c>
      <c r="C48" s="338">
        <v>1640</v>
      </c>
      <c r="D48" s="358">
        <v>82</v>
      </c>
      <c r="E48" s="348">
        <v>1640</v>
      </c>
      <c r="F48" s="358">
        <v>82</v>
      </c>
      <c r="G48" s="338">
        <v>0</v>
      </c>
      <c r="H48" s="338">
        <v>0</v>
      </c>
      <c r="I48" s="338">
        <v>0</v>
      </c>
      <c r="J48" s="338">
        <v>0</v>
      </c>
      <c r="K48" s="8"/>
    </row>
    <row r="49" spans="1:11" ht="12.75">
      <c r="A49" s="5">
        <v>38</v>
      </c>
      <c r="B49" s="321" t="s">
        <v>915</v>
      </c>
      <c r="C49" s="338">
        <v>1435</v>
      </c>
      <c r="D49" s="358">
        <v>71.75</v>
      </c>
      <c r="E49" s="348">
        <v>1435</v>
      </c>
      <c r="F49" s="358">
        <v>71.75</v>
      </c>
      <c r="G49" s="338">
        <v>0</v>
      </c>
      <c r="H49" s="338">
        <v>0</v>
      </c>
      <c r="I49" s="338">
        <v>0</v>
      </c>
      <c r="J49" s="338">
        <v>0</v>
      </c>
      <c r="K49" s="9"/>
    </row>
    <row r="50" spans="1:11" ht="12.75">
      <c r="A50" s="543" t="s">
        <v>14</v>
      </c>
      <c r="B50" s="544"/>
      <c r="C50" s="338">
        <f>SUM(C12:C49)</f>
        <v>67561</v>
      </c>
      <c r="D50" s="358">
        <f>SUM(D12:D49)</f>
        <v>3378.0499999999997</v>
      </c>
      <c r="E50" s="348">
        <f>C50</f>
        <v>67561</v>
      </c>
      <c r="F50" s="358">
        <f>D50</f>
        <v>3378.0499999999997</v>
      </c>
      <c r="G50" s="338">
        <v>0</v>
      </c>
      <c r="H50" s="338">
        <v>0</v>
      </c>
      <c r="I50" s="338">
        <v>0</v>
      </c>
      <c r="J50" s="338">
        <v>0</v>
      </c>
      <c r="K50" s="9"/>
    </row>
    <row r="51" s="13" customFormat="1" ht="12.75"/>
    <row r="52" s="13" customFormat="1" ht="12.75">
      <c r="A52" s="11" t="s">
        <v>35</v>
      </c>
    </row>
    <row r="53" spans="3:6" ht="15.75" customHeight="1">
      <c r="C53" s="724"/>
      <c r="D53" s="724"/>
      <c r="E53" s="724"/>
      <c r="F53" s="724"/>
    </row>
    <row r="54" ht="12.75">
      <c r="E54" s="390"/>
    </row>
    <row r="55" spans="9:13" ht="12.75" customHeight="1">
      <c r="I55" s="594" t="s">
        <v>1086</v>
      </c>
      <c r="J55" s="594"/>
      <c r="K55" s="594"/>
      <c r="L55" s="594"/>
      <c r="M55" s="594"/>
    </row>
    <row r="56" spans="9:13" ht="12.75" customHeight="1">
      <c r="I56" s="594"/>
      <c r="J56" s="594"/>
      <c r="K56" s="594"/>
      <c r="L56" s="594"/>
      <c r="M56" s="594"/>
    </row>
    <row r="57" spans="9:13" ht="12.75" customHeight="1">
      <c r="I57" s="594"/>
      <c r="J57" s="594"/>
      <c r="K57" s="594"/>
      <c r="L57" s="594"/>
      <c r="M57" s="594"/>
    </row>
    <row r="58" spans="9:13" ht="12.75" customHeight="1">
      <c r="I58" s="594"/>
      <c r="J58" s="594"/>
      <c r="K58" s="594"/>
      <c r="L58" s="594"/>
      <c r="M58" s="594"/>
    </row>
  </sheetData>
  <sheetProtection/>
  <mergeCells count="18">
    <mergeCell ref="I55:M58"/>
    <mergeCell ref="A50:B50"/>
    <mergeCell ref="K9:K10"/>
    <mergeCell ref="C53:F53"/>
    <mergeCell ref="C8:J8"/>
    <mergeCell ref="A9:A10"/>
    <mergeCell ref="B9:B10"/>
    <mergeCell ref="C9:D9"/>
    <mergeCell ref="E9:F9"/>
    <mergeCell ref="G9:H9"/>
    <mergeCell ref="I9:J9"/>
    <mergeCell ref="D1:E1"/>
    <mergeCell ref="J1:K1"/>
    <mergeCell ref="A2:J2"/>
    <mergeCell ref="A3:J3"/>
    <mergeCell ref="A5:K5"/>
    <mergeCell ref="A7:B7"/>
    <mergeCell ref="I7: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39.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34">
      <selection activeCell="G52" sqref="G52:K55"/>
    </sheetView>
  </sheetViews>
  <sheetFormatPr defaultColWidth="9.140625" defaultRowHeight="12.75"/>
  <cols>
    <col min="1" max="1" width="7.140625" style="0" customWidth="1"/>
    <col min="2" max="2" width="14.8515625" style="0" customWidth="1"/>
    <col min="3" max="3" width="12.00390625" style="0" customWidth="1"/>
    <col min="4" max="4" width="12.28125" style="281" customWidth="1"/>
    <col min="5" max="5" width="11.57421875" style="281" customWidth="1"/>
    <col min="6" max="6" width="13.8515625" style="281" customWidth="1"/>
    <col min="7" max="7" width="15.57421875" style="281" customWidth="1"/>
    <col min="8" max="8" width="13.00390625" style="281" customWidth="1"/>
  </cols>
  <sheetData>
    <row r="1" ht="12.75">
      <c r="H1" s="284" t="s">
        <v>508</v>
      </c>
    </row>
    <row r="2" spans="1:8" ht="18">
      <c r="A2" s="642" t="s">
        <v>0</v>
      </c>
      <c r="B2" s="642"/>
      <c r="C2" s="642"/>
      <c r="D2" s="642"/>
      <c r="E2" s="642"/>
      <c r="F2" s="642"/>
      <c r="G2" s="642"/>
      <c r="H2" s="642"/>
    </row>
    <row r="3" spans="1:8" ht="21">
      <c r="A3" s="643" t="s">
        <v>693</v>
      </c>
      <c r="B3" s="643"/>
      <c r="C3" s="643"/>
      <c r="D3" s="643"/>
      <c r="E3" s="643"/>
      <c r="F3" s="643"/>
      <c r="G3" s="643"/>
      <c r="H3" s="643"/>
    </row>
    <row r="4" spans="1:8" ht="15">
      <c r="A4" s="202"/>
      <c r="B4" s="202"/>
      <c r="C4" s="202"/>
      <c r="D4" s="278"/>
      <c r="E4" s="278"/>
      <c r="F4" s="278"/>
      <c r="G4" s="278"/>
      <c r="H4" s="278"/>
    </row>
    <row r="5" spans="1:8" ht="18">
      <c r="A5" s="642" t="s">
        <v>507</v>
      </c>
      <c r="B5" s="642"/>
      <c r="C5" s="642"/>
      <c r="D5" s="642"/>
      <c r="E5" s="642"/>
      <c r="F5" s="642"/>
      <c r="G5" s="642"/>
      <c r="H5" s="642"/>
    </row>
    <row r="6" spans="1:8" ht="15">
      <c r="A6" s="566" t="s">
        <v>876</v>
      </c>
      <c r="B6" s="566"/>
      <c r="C6" s="202"/>
      <c r="D6" s="278"/>
      <c r="E6" s="278"/>
      <c r="F6" s="729" t="s">
        <v>772</v>
      </c>
      <c r="G6" s="729"/>
      <c r="H6" s="729"/>
    </row>
    <row r="7" spans="1:8" ht="31.5" customHeight="1">
      <c r="A7" s="694" t="s">
        <v>2</v>
      </c>
      <c r="B7" s="694" t="s">
        <v>3</v>
      </c>
      <c r="C7" s="728" t="s">
        <v>380</v>
      </c>
      <c r="D7" s="725" t="s">
        <v>485</v>
      </c>
      <c r="E7" s="726"/>
      <c r="F7" s="726"/>
      <c r="G7" s="726"/>
      <c r="H7" s="727"/>
    </row>
    <row r="8" spans="1:8" ht="51" customHeight="1">
      <c r="A8" s="694"/>
      <c r="B8" s="694"/>
      <c r="C8" s="728"/>
      <c r="D8" s="279" t="s">
        <v>486</v>
      </c>
      <c r="E8" s="279" t="s">
        <v>487</v>
      </c>
      <c r="F8" s="279" t="s">
        <v>488</v>
      </c>
      <c r="G8" s="279" t="s">
        <v>644</v>
      </c>
      <c r="H8" s="279" t="s">
        <v>41</v>
      </c>
    </row>
    <row r="9" spans="1:8" s="16" customFormat="1" ht="15">
      <c r="A9" s="419">
        <v>1</v>
      </c>
      <c r="B9" s="419">
        <v>2</v>
      </c>
      <c r="C9" s="419">
        <v>3</v>
      </c>
      <c r="D9" s="419">
        <v>4</v>
      </c>
      <c r="E9" s="419">
        <v>5</v>
      </c>
      <c r="F9" s="419">
        <v>6</v>
      </c>
      <c r="G9" s="419">
        <v>7</v>
      </c>
      <c r="H9" s="419">
        <v>8</v>
      </c>
    </row>
    <row r="10" spans="1:8" ht="15">
      <c r="A10" s="5">
        <v>1</v>
      </c>
      <c r="B10" s="156" t="s">
        <v>878</v>
      </c>
      <c r="C10" s="420">
        <v>3153</v>
      </c>
      <c r="D10" s="421">
        <v>2983</v>
      </c>
      <c r="E10" s="217"/>
      <c r="F10" s="425">
        <v>170</v>
      </c>
      <c r="G10" s="420">
        <v>0</v>
      </c>
      <c r="H10" s="217"/>
    </row>
    <row r="11" spans="1:8" ht="15">
      <c r="A11" s="5">
        <v>2</v>
      </c>
      <c r="B11" s="156" t="s">
        <v>879</v>
      </c>
      <c r="C11" s="420">
        <v>2203</v>
      </c>
      <c r="D11" s="421">
        <v>1679</v>
      </c>
      <c r="E11" s="217"/>
      <c r="F11" s="425">
        <v>196</v>
      </c>
      <c r="G11" s="420">
        <v>328</v>
      </c>
      <c r="H11" s="217"/>
    </row>
    <row r="12" spans="1:8" ht="15">
      <c r="A12" s="5">
        <v>3</v>
      </c>
      <c r="B12" s="156" t="s">
        <v>880</v>
      </c>
      <c r="C12" s="420">
        <v>1892</v>
      </c>
      <c r="D12" s="421">
        <v>1700</v>
      </c>
      <c r="E12" s="217"/>
      <c r="F12" s="425">
        <v>192</v>
      </c>
      <c r="G12" s="420">
        <v>0</v>
      </c>
      <c r="H12" s="217"/>
    </row>
    <row r="13" spans="1:8" ht="15">
      <c r="A13" s="5">
        <v>4</v>
      </c>
      <c r="B13" s="156" t="s">
        <v>881</v>
      </c>
      <c r="C13" s="420">
        <v>1143</v>
      </c>
      <c r="D13" s="421">
        <v>1024</v>
      </c>
      <c r="E13" s="217"/>
      <c r="F13" s="425">
        <v>119</v>
      </c>
      <c r="G13" s="420">
        <v>0</v>
      </c>
      <c r="H13" s="217"/>
    </row>
    <row r="14" spans="1:8" ht="15">
      <c r="A14" s="5">
        <v>5</v>
      </c>
      <c r="B14" s="156" t="s">
        <v>882</v>
      </c>
      <c r="C14" s="420">
        <v>2078</v>
      </c>
      <c r="D14" s="421">
        <v>1822</v>
      </c>
      <c r="E14" s="217"/>
      <c r="F14" s="425">
        <v>185</v>
      </c>
      <c r="G14" s="420">
        <v>71</v>
      </c>
      <c r="H14" s="217"/>
    </row>
    <row r="15" spans="1:8" ht="15">
      <c r="A15" s="5">
        <v>6</v>
      </c>
      <c r="B15" s="156" t="s">
        <v>883</v>
      </c>
      <c r="C15" s="420">
        <v>1203</v>
      </c>
      <c r="D15" s="421">
        <v>1043</v>
      </c>
      <c r="E15" s="217"/>
      <c r="F15" s="425">
        <v>119</v>
      </c>
      <c r="G15" s="420">
        <v>41</v>
      </c>
      <c r="H15" s="217"/>
    </row>
    <row r="16" spans="1:8" ht="15">
      <c r="A16" s="5">
        <v>7</v>
      </c>
      <c r="B16" s="156" t="s">
        <v>884</v>
      </c>
      <c r="C16" s="420">
        <v>3126</v>
      </c>
      <c r="D16" s="421">
        <v>2651</v>
      </c>
      <c r="E16" s="217"/>
      <c r="F16" s="425">
        <v>303</v>
      </c>
      <c r="G16" s="420">
        <v>172</v>
      </c>
      <c r="H16" s="217"/>
    </row>
    <row r="17" spans="1:8" ht="15">
      <c r="A17" s="5">
        <v>8</v>
      </c>
      <c r="B17" s="156" t="s">
        <v>885</v>
      </c>
      <c r="C17" s="420">
        <v>900</v>
      </c>
      <c r="D17" s="421">
        <v>900</v>
      </c>
      <c r="E17" s="217"/>
      <c r="F17" s="425">
        <v>0</v>
      </c>
      <c r="G17" s="420">
        <v>0</v>
      </c>
      <c r="H17" s="217"/>
    </row>
    <row r="18" spans="1:8" ht="15">
      <c r="A18" s="5">
        <v>9</v>
      </c>
      <c r="B18" s="156" t="s">
        <v>886</v>
      </c>
      <c r="C18" s="420">
        <v>529</v>
      </c>
      <c r="D18" s="421">
        <v>472</v>
      </c>
      <c r="E18" s="217"/>
      <c r="F18" s="425">
        <v>57</v>
      </c>
      <c r="G18" s="420">
        <v>0</v>
      </c>
      <c r="H18" s="217"/>
    </row>
    <row r="19" spans="1:8" ht="15">
      <c r="A19" s="5">
        <v>10</v>
      </c>
      <c r="B19" s="156" t="s">
        <v>887</v>
      </c>
      <c r="C19" s="420">
        <v>1685</v>
      </c>
      <c r="D19" s="421">
        <v>1510</v>
      </c>
      <c r="E19" s="217"/>
      <c r="F19" s="425">
        <v>175</v>
      </c>
      <c r="G19" s="420">
        <v>0</v>
      </c>
      <c r="H19" s="217"/>
    </row>
    <row r="20" spans="1:8" ht="15">
      <c r="A20" s="5">
        <v>11</v>
      </c>
      <c r="B20" s="156" t="s">
        <v>888</v>
      </c>
      <c r="C20" s="420">
        <v>1895</v>
      </c>
      <c r="D20" s="421">
        <v>1597</v>
      </c>
      <c r="E20" s="217"/>
      <c r="F20" s="425">
        <v>174</v>
      </c>
      <c r="G20" s="420">
        <v>124</v>
      </c>
      <c r="H20" s="217"/>
    </row>
    <row r="21" spans="1:8" ht="15">
      <c r="A21" s="5">
        <v>12</v>
      </c>
      <c r="B21" s="156" t="s">
        <v>889</v>
      </c>
      <c r="C21" s="420">
        <v>2456</v>
      </c>
      <c r="D21" s="421">
        <v>2265</v>
      </c>
      <c r="E21" s="217"/>
      <c r="F21" s="425">
        <v>191</v>
      </c>
      <c r="G21" s="420">
        <v>0</v>
      </c>
      <c r="H21" s="217"/>
    </row>
    <row r="22" spans="1:8" ht="15">
      <c r="A22" s="5">
        <v>13</v>
      </c>
      <c r="B22" s="156" t="s">
        <v>890</v>
      </c>
      <c r="C22" s="420">
        <v>2110</v>
      </c>
      <c r="D22" s="421">
        <v>1902</v>
      </c>
      <c r="E22" s="217"/>
      <c r="F22" s="425">
        <v>208</v>
      </c>
      <c r="G22" s="420">
        <v>0</v>
      </c>
      <c r="H22" s="217"/>
    </row>
    <row r="23" spans="1:8" ht="15">
      <c r="A23" s="5">
        <v>14</v>
      </c>
      <c r="B23" s="156" t="s">
        <v>891</v>
      </c>
      <c r="C23" s="420">
        <v>1776</v>
      </c>
      <c r="D23" s="421">
        <v>1608</v>
      </c>
      <c r="E23" s="217"/>
      <c r="F23" s="425">
        <v>168</v>
      </c>
      <c r="G23" s="420">
        <v>0</v>
      </c>
      <c r="H23" s="217"/>
    </row>
    <row r="24" spans="1:8" ht="15">
      <c r="A24" s="5">
        <v>15</v>
      </c>
      <c r="B24" s="156" t="s">
        <v>892</v>
      </c>
      <c r="C24" s="420">
        <v>3045</v>
      </c>
      <c r="D24" s="421">
        <v>2934</v>
      </c>
      <c r="E24" s="217"/>
      <c r="F24" s="425">
        <v>111</v>
      </c>
      <c r="G24" s="420">
        <v>0</v>
      </c>
      <c r="H24" s="217"/>
    </row>
    <row r="25" spans="1:8" ht="15">
      <c r="A25" s="5">
        <v>16</v>
      </c>
      <c r="B25" s="156" t="s">
        <v>893</v>
      </c>
      <c r="C25" s="420">
        <v>2015</v>
      </c>
      <c r="D25" s="421">
        <v>1803</v>
      </c>
      <c r="E25" s="217"/>
      <c r="F25" s="425">
        <v>212</v>
      </c>
      <c r="G25" s="420">
        <v>0</v>
      </c>
      <c r="H25" s="217"/>
    </row>
    <row r="26" spans="1:8" ht="15">
      <c r="A26" s="5">
        <v>17</v>
      </c>
      <c r="B26" s="156" t="s">
        <v>894</v>
      </c>
      <c r="C26" s="420">
        <v>414</v>
      </c>
      <c r="D26" s="421">
        <v>354</v>
      </c>
      <c r="E26" s="217"/>
      <c r="F26" s="425">
        <v>42</v>
      </c>
      <c r="G26" s="420">
        <v>18</v>
      </c>
      <c r="H26" s="217"/>
    </row>
    <row r="27" spans="1:8" ht="15">
      <c r="A27" s="5">
        <v>18</v>
      </c>
      <c r="B27" s="156" t="s">
        <v>895</v>
      </c>
      <c r="C27" s="420">
        <v>2070</v>
      </c>
      <c r="D27" s="421">
        <v>589</v>
      </c>
      <c r="E27" s="217"/>
      <c r="F27" s="425">
        <v>64</v>
      </c>
      <c r="G27" s="420">
        <v>1417</v>
      </c>
      <c r="H27" s="217"/>
    </row>
    <row r="28" spans="1:8" ht="15">
      <c r="A28" s="5">
        <v>19</v>
      </c>
      <c r="B28" s="156" t="s">
        <v>896</v>
      </c>
      <c r="C28" s="420">
        <v>3246</v>
      </c>
      <c r="D28" s="421">
        <v>2931</v>
      </c>
      <c r="E28" s="217"/>
      <c r="F28" s="425">
        <v>315</v>
      </c>
      <c r="G28" s="420">
        <v>0</v>
      </c>
      <c r="H28" s="217"/>
    </row>
    <row r="29" spans="1:8" ht="15">
      <c r="A29" s="5">
        <v>20</v>
      </c>
      <c r="B29" s="156" t="s">
        <v>897</v>
      </c>
      <c r="C29" s="420">
        <v>2620</v>
      </c>
      <c r="D29" s="421">
        <v>2336</v>
      </c>
      <c r="E29" s="217"/>
      <c r="F29" s="425">
        <v>284</v>
      </c>
      <c r="G29" s="420">
        <v>0</v>
      </c>
      <c r="H29" s="217"/>
    </row>
    <row r="30" spans="1:8" ht="15">
      <c r="A30" s="5">
        <v>21</v>
      </c>
      <c r="B30" s="156" t="s">
        <v>898</v>
      </c>
      <c r="C30" s="420">
        <v>2425</v>
      </c>
      <c r="D30" s="421">
        <v>2176</v>
      </c>
      <c r="E30" s="217"/>
      <c r="F30" s="425">
        <v>249</v>
      </c>
      <c r="G30" s="420">
        <v>0</v>
      </c>
      <c r="H30" s="217"/>
    </row>
    <row r="31" spans="1:8" ht="15">
      <c r="A31" s="5">
        <v>22</v>
      </c>
      <c r="B31" s="156" t="s">
        <v>899</v>
      </c>
      <c r="C31" s="420">
        <v>2995</v>
      </c>
      <c r="D31" s="421">
        <v>2744</v>
      </c>
      <c r="E31" s="217"/>
      <c r="F31" s="425">
        <v>251</v>
      </c>
      <c r="G31" s="420">
        <v>0</v>
      </c>
      <c r="H31" s="217"/>
    </row>
    <row r="32" spans="1:8" ht="15">
      <c r="A32" s="5">
        <v>23</v>
      </c>
      <c r="B32" s="156" t="s">
        <v>900</v>
      </c>
      <c r="C32" s="420">
        <v>2557</v>
      </c>
      <c r="D32" s="421">
        <v>2350</v>
      </c>
      <c r="E32" s="217"/>
      <c r="F32" s="425">
        <v>207</v>
      </c>
      <c r="G32" s="420">
        <v>0</v>
      </c>
      <c r="H32" s="217"/>
    </row>
    <row r="33" spans="1:8" ht="15">
      <c r="A33" s="5">
        <v>24</v>
      </c>
      <c r="B33" s="156" t="s">
        <v>901</v>
      </c>
      <c r="C33" s="420">
        <v>2269</v>
      </c>
      <c r="D33" s="421">
        <v>2036</v>
      </c>
      <c r="E33" s="217"/>
      <c r="F33" s="425">
        <v>233</v>
      </c>
      <c r="G33" s="420">
        <v>0</v>
      </c>
      <c r="H33" s="217"/>
    </row>
    <row r="34" spans="1:8" ht="15">
      <c r="A34" s="5">
        <v>25</v>
      </c>
      <c r="B34" s="156" t="s">
        <v>902</v>
      </c>
      <c r="C34" s="420">
        <v>1516</v>
      </c>
      <c r="D34" s="421">
        <v>1363</v>
      </c>
      <c r="E34" s="217"/>
      <c r="F34" s="425">
        <v>153</v>
      </c>
      <c r="G34" s="420">
        <v>0</v>
      </c>
      <c r="H34" s="217"/>
    </row>
    <row r="35" spans="1:8" ht="15">
      <c r="A35" s="5">
        <v>26</v>
      </c>
      <c r="B35" s="156" t="s">
        <v>903</v>
      </c>
      <c r="C35" s="420">
        <v>1940</v>
      </c>
      <c r="D35" s="421">
        <v>1733</v>
      </c>
      <c r="E35" s="217"/>
      <c r="F35" s="425">
        <v>207</v>
      </c>
      <c r="G35" s="420">
        <v>0</v>
      </c>
      <c r="H35" s="217"/>
    </row>
    <row r="36" spans="1:8" ht="15">
      <c r="A36" s="5">
        <v>27</v>
      </c>
      <c r="B36" s="156" t="s">
        <v>904</v>
      </c>
      <c r="C36" s="420">
        <v>2011</v>
      </c>
      <c r="D36" s="421">
        <v>1792</v>
      </c>
      <c r="E36" s="217"/>
      <c r="F36" s="425">
        <v>141</v>
      </c>
      <c r="G36" s="420">
        <v>78</v>
      </c>
      <c r="H36" s="217"/>
    </row>
    <row r="37" spans="1:8" ht="15">
      <c r="A37" s="5">
        <v>28</v>
      </c>
      <c r="B37" s="156" t="s">
        <v>905</v>
      </c>
      <c r="C37" s="420">
        <v>1827</v>
      </c>
      <c r="D37" s="421">
        <v>1483</v>
      </c>
      <c r="E37" s="217"/>
      <c r="F37" s="425">
        <v>141</v>
      </c>
      <c r="G37" s="420">
        <v>203</v>
      </c>
      <c r="H37" s="217"/>
    </row>
    <row r="38" spans="1:8" ht="12.75">
      <c r="A38" s="5">
        <v>29</v>
      </c>
      <c r="B38" s="156" t="s">
        <v>906</v>
      </c>
      <c r="C38" s="338">
        <v>2010</v>
      </c>
      <c r="D38" s="422">
        <v>1693</v>
      </c>
      <c r="E38" s="206"/>
      <c r="F38" s="424">
        <v>257</v>
      </c>
      <c r="G38" s="334">
        <v>60</v>
      </c>
      <c r="H38" s="206"/>
    </row>
    <row r="39" spans="1:8" ht="12.75">
      <c r="A39" s="5">
        <v>30</v>
      </c>
      <c r="B39" s="156" t="s">
        <v>907</v>
      </c>
      <c r="C39" s="338">
        <v>1011</v>
      </c>
      <c r="D39" s="422">
        <v>972</v>
      </c>
      <c r="E39" s="206"/>
      <c r="F39" s="424">
        <v>39</v>
      </c>
      <c r="G39" s="334">
        <v>0</v>
      </c>
      <c r="H39" s="206"/>
    </row>
    <row r="40" spans="1:8" ht="12.75">
      <c r="A40" s="5">
        <v>31</v>
      </c>
      <c r="B40" s="321" t="s">
        <v>908</v>
      </c>
      <c r="C40" s="338">
        <v>477</v>
      </c>
      <c r="D40" s="422">
        <v>428</v>
      </c>
      <c r="E40" s="206"/>
      <c r="F40" s="424">
        <v>49</v>
      </c>
      <c r="G40" s="334">
        <v>0</v>
      </c>
      <c r="H40" s="206"/>
    </row>
    <row r="41" spans="1:8" ht="12.75">
      <c r="A41" s="5">
        <v>32</v>
      </c>
      <c r="B41" s="321" t="s">
        <v>909</v>
      </c>
      <c r="C41" s="338">
        <v>753</v>
      </c>
      <c r="D41" s="422">
        <v>674</v>
      </c>
      <c r="E41" s="206"/>
      <c r="F41" s="424">
        <v>79</v>
      </c>
      <c r="G41" s="334">
        <v>0</v>
      </c>
      <c r="H41" s="206"/>
    </row>
    <row r="42" spans="1:8" ht="12.75">
      <c r="A42" s="5">
        <v>33</v>
      </c>
      <c r="B42" s="321" t="s">
        <v>910</v>
      </c>
      <c r="C42" s="338">
        <v>1700</v>
      </c>
      <c r="D42" s="422">
        <v>1391</v>
      </c>
      <c r="E42" s="206"/>
      <c r="F42" s="424">
        <v>193</v>
      </c>
      <c r="G42" s="334">
        <v>116</v>
      </c>
      <c r="H42" s="206"/>
    </row>
    <row r="43" spans="1:8" ht="12.75">
      <c r="A43" s="5">
        <v>34</v>
      </c>
      <c r="B43" s="321" t="s">
        <v>911</v>
      </c>
      <c r="C43" s="338">
        <v>1059</v>
      </c>
      <c r="D43" s="422">
        <v>948</v>
      </c>
      <c r="E43" s="206"/>
      <c r="F43" s="424">
        <v>111</v>
      </c>
      <c r="G43" s="334">
        <v>0</v>
      </c>
      <c r="H43" s="206"/>
    </row>
    <row r="44" spans="1:8" ht="12.75">
      <c r="A44" s="5">
        <v>35</v>
      </c>
      <c r="B44" s="321" t="s">
        <v>912</v>
      </c>
      <c r="C44" s="338">
        <v>1494</v>
      </c>
      <c r="D44" s="422">
        <v>1242</v>
      </c>
      <c r="E44" s="206"/>
      <c r="F44" s="424">
        <v>127</v>
      </c>
      <c r="G44" s="334">
        <v>125</v>
      </c>
      <c r="H44" s="206"/>
    </row>
    <row r="45" spans="1:8" ht="12.75">
      <c r="A45" s="5">
        <v>36</v>
      </c>
      <c r="B45" s="321" t="s">
        <v>913</v>
      </c>
      <c r="C45" s="338">
        <v>1285</v>
      </c>
      <c r="D45" s="422">
        <v>1151</v>
      </c>
      <c r="E45" s="206"/>
      <c r="F45" s="424">
        <v>134</v>
      </c>
      <c r="G45" s="334">
        <v>0</v>
      </c>
      <c r="H45" s="206"/>
    </row>
    <row r="46" spans="1:8" ht="12.75">
      <c r="A46" s="5">
        <v>37</v>
      </c>
      <c r="B46" s="321" t="s">
        <v>914</v>
      </c>
      <c r="C46" s="338">
        <v>1716</v>
      </c>
      <c r="D46" s="422">
        <v>1565</v>
      </c>
      <c r="E46" s="206"/>
      <c r="F46" s="424">
        <v>151</v>
      </c>
      <c r="G46" s="334">
        <v>0</v>
      </c>
      <c r="H46" s="206"/>
    </row>
    <row r="47" spans="1:8" ht="12.75">
      <c r="A47" s="5">
        <v>38</v>
      </c>
      <c r="B47" s="321" t="s">
        <v>915</v>
      </c>
      <c r="C47" s="338">
        <v>1526</v>
      </c>
      <c r="D47" s="422">
        <v>1359</v>
      </c>
      <c r="E47" s="206"/>
      <c r="F47" s="424">
        <v>167</v>
      </c>
      <c r="G47" s="334">
        <v>0</v>
      </c>
      <c r="H47" s="206"/>
    </row>
    <row r="48" spans="1:8" ht="12.75">
      <c r="A48" s="543" t="s">
        <v>14</v>
      </c>
      <c r="B48" s="544"/>
      <c r="C48" s="9">
        <f>SUM(C10:C47)</f>
        <v>70130</v>
      </c>
      <c r="D48" s="423">
        <f>SUM(D10:D47)</f>
        <v>61203</v>
      </c>
      <c r="E48" s="206"/>
      <c r="F48" s="269">
        <f>SUM(F10:F47)</f>
        <v>6174</v>
      </c>
      <c r="G48" s="206">
        <f>SUM(G10:G47)</f>
        <v>2753</v>
      </c>
      <c r="H48" s="206"/>
    </row>
    <row r="52" spans="7:11" ht="12.75" customHeight="1">
      <c r="G52" s="594" t="s">
        <v>1086</v>
      </c>
      <c r="H52" s="594"/>
      <c r="I52" s="594"/>
      <c r="J52" s="594"/>
      <c r="K52" s="594"/>
    </row>
    <row r="53" spans="7:11" ht="12.75" customHeight="1">
      <c r="G53" s="594"/>
      <c r="H53" s="594"/>
      <c r="I53" s="594"/>
      <c r="J53" s="594"/>
      <c r="K53" s="594"/>
    </row>
    <row r="54" spans="7:11" ht="12.75" customHeight="1">
      <c r="G54" s="594"/>
      <c r="H54" s="594"/>
      <c r="I54" s="594"/>
      <c r="J54" s="594"/>
      <c r="K54" s="594"/>
    </row>
    <row r="55" spans="7:11" ht="12.75" customHeight="1">
      <c r="G55" s="594"/>
      <c r="H55" s="594"/>
      <c r="I55" s="594"/>
      <c r="J55" s="594"/>
      <c r="K55" s="594"/>
    </row>
  </sheetData>
  <sheetProtection/>
  <mergeCells count="11">
    <mergeCell ref="A48:B48"/>
    <mergeCell ref="A2:H2"/>
    <mergeCell ref="A3:H3"/>
    <mergeCell ref="A5:H5"/>
    <mergeCell ref="D7:H7"/>
    <mergeCell ref="A6:B6"/>
    <mergeCell ref="G52:K55"/>
    <mergeCell ref="A7:A8"/>
    <mergeCell ref="B7:B8"/>
    <mergeCell ref="C7:C8"/>
    <mergeCell ref="F6:H6"/>
  </mergeCells>
  <printOptions horizontalCentered="1"/>
  <pageMargins left="0.708661417322835" right="0.708661417322835" top="0.236220472440945" bottom="0" header="0.31496062992126" footer="0.31496062992126"/>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T55"/>
  <sheetViews>
    <sheetView zoomScaleSheetLayoutView="86" workbookViewId="0" topLeftCell="A22">
      <selection activeCell="L52" sqref="L52:P55"/>
    </sheetView>
  </sheetViews>
  <sheetFormatPr defaultColWidth="9.140625" defaultRowHeight="12.75"/>
  <cols>
    <col min="1" max="1" width="9.28125" style="15" customWidth="1"/>
    <col min="2" max="3" width="8.57421875" style="15" customWidth="1"/>
    <col min="4" max="4" width="12.00390625" style="15" customWidth="1"/>
    <col min="5"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10</v>
      </c>
      <c r="H1" s="575"/>
      <c r="I1" s="575"/>
      <c r="R1" s="571" t="s">
        <v>50</v>
      </c>
      <c r="S1" s="571"/>
    </row>
    <row r="2" spans="1:19" s="14" customFormat="1" ht="15.75">
      <c r="A2" s="572" t="s">
        <v>0</v>
      </c>
      <c r="B2" s="572"/>
      <c r="C2" s="572"/>
      <c r="D2" s="572"/>
      <c r="E2" s="572"/>
      <c r="F2" s="572"/>
      <c r="G2" s="572"/>
      <c r="H2" s="572"/>
      <c r="I2" s="572"/>
      <c r="J2" s="572"/>
      <c r="K2" s="572"/>
      <c r="L2" s="572"/>
      <c r="M2" s="572"/>
      <c r="N2" s="572"/>
      <c r="O2" s="572"/>
      <c r="P2" s="572"/>
      <c r="Q2" s="572"/>
      <c r="R2" s="572"/>
      <c r="S2" s="572"/>
    </row>
    <row r="3" spans="1:19" s="14" customFormat="1" ht="20.25" customHeight="1">
      <c r="A3" s="573" t="s">
        <v>693</v>
      </c>
      <c r="B3" s="573"/>
      <c r="C3" s="573"/>
      <c r="D3" s="573"/>
      <c r="E3" s="573"/>
      <c r="F3" s="573"/>
      <c r="G3" s="573"/>
      <c r="H3" s="573"/>
      <c r="I3" s="573"/>
      <c r="J3" s="573"/>
      <c r="K3" s="573"/>
      <c r="L3" s="573"/>
      <c r="M3" s="573"/>
      <c r="N3" s="573"/>
      <c r="O3" s="573"/>
      <c r="P3" s="573"/>
      <c r="Q3" s="573"/>
      <c r="R3" s="573"/>
      <c r="S3" s="573"/>
    </row>
    <row r="5" spans="1:19" s="14" customFormat="1" ht="15.75">
      <c r="A5" s="574" t="s">
        <v>732</v>
      </c>
      <c r="B5" s="574"/>
      <c r="C5" s="574"/>
      <c r="D5" s="574"/>
      <c r="E5" s="574"/>
      <c r="F5" s="574"/>
      <c r="G5" s="574"/>
      <c r="H5" s="574"/>
      <c r="I5" s="574"/>
      <c r="J5" s="574"/>
      <c r="K5" s="574"/>
      <c r="L5" s="574"/>
      <c r="M5" s="574"/>
      <c r="N5" s="574"/>
      <c r="O5" s="574"/>
      <c r="P5" s="574"/>
      <c r="Q5" s="574"/>
      <c r="R5" s="574"/>
      <c r="S5" s="574"/>
    </row>
    <row r="6" spans="1:2" ht="12.75">
      <c r="A6" s="566" t="s">
        <v>875</v>
      </c>
      <c r="B6" s="566"/>
    </row>
    <row r="7" spans="1:19" ht="12.75">
      <c r="A7" s="566" t="s">
        <v>159</v>
      </c>
      <c r="B7" s="566"/>
      <c r="C7" s="566"/>
      <c r="D7" s="566"/>
      <c r="E7" s="566"/>
      <c r="F7" s="566"/>
      <c r="G7" s="566"/>
      <c r="H7" s="566"/>
      <c r="I7" s="566"/>
      <c r="R7" s="31"/>
      <c r="S7" s="31"/>
    </row>
    <row r="9" spans="1:12" ht="18" customHeight="1">
      <c r="A9" s="5"/>
      <c r="B9" s="550" t="s">
        <v>37</v>
      </c>
      <c r="C9" s="550"/>
      <c r="D9" s="550" t="s">
        <v>38</v>
      </c>
      <c r="E9" s="550"/>
      <c r="F9" s="550" t="s">
        <v>39</v>
      </c>
      <c r="G9" s="550"/>
      <c r="H9" s="576" t="s">
        <v>40</v>
      </c>
      <c r="I9" s="576"/>
      <c r="J9" s="550" t="s">
        <v>41</v>
      </c>
      <c r="K9" s="550"/>
      <c r="L9" s="27" t="s">
        <v>14</v>
      </c>
    </row>
    <row r="10" spans="1:12" s="68" customFormat="1" ht="13.5" customHeight="1">
      <c r="A10" s="70">
        <v>1</v>
      </c>
      <c r="B10" s="557">
        <v>2</v>
      </c>
      <c r="C10" s="557"/>
      <c r="D10" s="557">
        <v>3</v>
      </c>
      <c r="E10" s="557"/>
      <c r="F10" s="557">
        <v>4</v>
      </c>
      <c r="G10" s="557"/>
      <c r="H10" s="557">
        <v>5</v>
      </c>
      <c r="I10" s="557"/>
      <c r="J10" s="557">
        <v>6</v>
      </c>
      <c r="K10" s="557"/>
      <c r="L10" s="70">
        <v>7</v>
      </c>
    </row>
    <row r="11" spans="1:12" ht="12.75">
      <c r="A11" s="3" t="s">
        <v>42</v>
      </c>
      <c r="B11" s="553">
        <v>25324</v>
      </c>
      <c r="C11" s="553"/>
      <c r="D11" s="553">
        <v>2799</v>
      </c>
      <c r="E11" s="553"/>
      <c r="F11" s="553">
        <v>50549</v>
      </c>
      <c r="G11" s="553"/>
      <c r="H11" s="553">
        <v>8896</v>
      </c>
      <c r="I11" s="553"/>
      <c r="J11" s="553">
        <v>5745</v>
      </c>
      <c r="K11" s="553"/>
      <c r="L11" s="19">
        <f>SUM(B11:K11)</f>
        <v>93313</v>
      </c>
    </row>
    <row r="12" spans="1:12" ht="12.75">
      <c r="A12" s="3" t="s">
        <v>43</v>
      </c>
      <c r="B12" s="553">
        <v>38491</v>
      </c>
      <c r="C12" s="553"/>
      <c r="D12" s="553">
        <v>4589</v>
      </c>
      <c r="E12" s="553"/>
      <c r="F12" s="553">
        <v>79786</v>
      </c>
      <c r="G12" s="553"/>
      <c r="H12" s="553">
        <v>14213</v>
      </c>
      <c r="I12" s="553"/>
      <c r="J12" s="553">
        <v>8477</v>
      </c>
      <c r="K12" s="553"/>
      <c r="L12" s="19">
        <f>SUM(B12:K12)</f>
        <v>145556</v>
      </c>
    </row>
    <row r="13" spans="1:12" ht="12.75">
      <c r="A13" s="3" t="s">
        <v>14</v>
      </c>
      <c r="B13" s="545">
        <f>SUM(B11:B12)</f>
        <v>63815</v>
      </c>
      <c r="C13" s="545"/>
      <c r="D13" s="545">
        <f>SUM(D11:D12)</f>
        <v>7388</v>
      </c>
      <c r="E13" s="545"/>
      <c r="F13" s="545">
        <f>SUM(F11:F12)</f>
        <v>130335</v>
      </c>
      <c r="G13" s="545"/>
      <c r="H13" s="545">
        <f>SUM(H11:H12)</f>
        <v>23109</v>
      </c>
      <c r="I13" s="545"/>
      <c r="J13" s="545">
        <f>SUM(J11:J12)</f>
        <v>14222</v>
      </c>
      <c r="K13" s="545"/>
      <c r="L13" s="3">
        <f>SUM(B13:K13)</f>
        <v>238869</v>
      </c>
    </row>
    <row r="14" spans="1:12" ht="12.75">
      <c r="A14" s="12"/>
      <c r="B14" s="12"/>
      <c r="C14" s="12"/>
      <c r="D14" s="12"/>
      <c r="E14" s="12"/>
      <c r="F14" s="12"/>
      <c r="G14" s="12"/>
      <c r="H14" s="12"/>
      <c r="I14" s="12"/>
      <c r="J14" s="12"/>
      <c r="K14" s="12"/>
      <c r="L14" s="12"/>
    </row>
    <row r="15" spans="1:12" ht="12.75">
      <c r="A15" s="562" t="s">
        <v>420</v>
      </c>
      <c r="B15" s="562"/>
      <c r="C15" s="562"/>
      <c r="D15" s="562"/>
      <c r="E15" s="562"/>
      <c r="F15" s="562"/>
      <c r="G15" s="562"/>
      <c r="H15" s="12"/>
      <c r="I15" s="12"/>
      <c r="J15" s="12"/>
      <c r="K15" s="12"/>
      <c r="L15" s="12"/>
    </row>
    <row r="16" spans="1:12" ht="12.75" customHeight="1">
      <c r="A16" s="564" t="s">
        <v>168</v>
      </c>
      <c r="B16" s="565"/>
      <c r="C16" s="563" t="s">
        <v>194</v>
      </c>
      <c r="D16" s="563"/>
      <c r="E16" s="3" t="s">
        <v>14</v>
      </c>
      <c r="I16" s="12"/>
      <c r="J16" s="12"/>
      <c r="K16" s="12"/>
      <c r="L16" s="12"/>
    </row>
    <row r="17" spans="1:12" ht="12.75">
      <c r="A17" s="543">
        <v>600</v>
      </c>
      <c r="B17" s="544"/>
      <c r="C17" s="543">
        <v>900</v>
      </c>
      <c r="D17" s="544"/>
      <c r="E17" s="3">
        <f>SUM(A17:D17)</f>
        <v>1500</v>
      </c>
      <c r="I17" s="12"/>
      <c r="J17" s="12"/>
      <c r="K17" s="12"/>
      <c r="L17" s="12"/>
    </row>
    <row r="18" spans="1:12" ht="12.75">
      <c r="A18" s="543"/>
      <c r="B18" s="544"/>
      <c r="C18" s="543"/>
      <c r="D18" s="544"/>
      <c r="E18" s="3"/>
      <c r="I18" s="12"/>
      <c r="J18" s="12"/>
      <c r="K18" s="12"/>
      <c r="L18" s="12"/>
    </row>
    <row r="19" spans="1:12" ht="12.75">
      <c r="A19" s="260"/>
      <c r="B19" s="260"/>
      <c r="C19" s="260"/>
      <c r="D19" s="260"/>
      <c r="E19" s="260"/>
      <c r="F19" s="260"/>
      <c r="G19" s="260"/>
      <c r="H19" s="12"/>
      <c r="I19" s="12"/>
      <c r="J19" s="12"/>
      <c r="K19" s="12"/>
      <c r="L19" s="12"/>
    </row>
    <row r="21" spans="1:19" ht="18.75" customHeight="1">
      <c r="A21" s="561" t="s">
        <v>160</v>
      </c>
      <c r="B21" s="561"/>
      <c r="C21" s="561"/>
      <c r="D21" s="561"/>
      <c r="E21" s="561"/>
      <c r="F21" s="561"/>
      <c r="G21" s="561"/>
      <c r="H21" s="561"/>
      <c r="I21" s="561"/>
      <c r="J21" s="561"/>
      <c r="K21" s="561"/>
      <c r="L21" s="561"/>
      <c r="M21" s="561"/>
      <c r="N21" s="561"/>
      <c r="O21" s="561"/>
      <c r="P21" s="561"/>
      <c r="Q21" s="561"/>
      <c r="R21" s="561"/>
      <c r="S21" s="561"/>
    </row>
    <row r="22" spans="1:20" ht="12.75">
      <c r="A22" s="550" t="s">
        <v>18</v>
      </c>
      <c r="B22" s="550" t="s">
        <v>44</v>
      </c>
      <c r="C22" s="550"/>
      <c r="D22" s="550"/>
      <c r="E22" s="589" t="s">
        <v>19</v>
      </c>
      <c r="F22" s="589"/>
      <c r="G22" s="589"/>
      <c r="H22" s="589"/>
      <c r="I22" s="589"/>
      <c r="J22" s="589"/>
      <c r="K22" s="589"/>
      <c r="L22" s="589"/>
      <c r="M22" s="545" t="s">
        <v>20</v>
      </c>
      <c r="N22" s="545"/>
      <c r="O22" s="545"/>
      <c r="P22" s="545"/>
      <c r="Q22" s="545"/>
      <c r="R22" s="545"/>
      <c r="S22" s="545"/>
      <c r="T22" s="545"/>
    </row>
    <row r="23" spans="1:20" ht="33.75" customHeight="1">
      <c r="A23" s="550"/>
      <c r="B23" s="550"/>
      <c r="C23" s="550"/>
      <c r="D23" s="550"/>
      <c r="E23" s="547" t="s">
        <v>124</v>
      </c>
      <c r="F23" s="549"/>
      <c r="G23" s="547" t="s">
        <v>161</v>
      </c>
      <c r="H23" s="549"/>
      <c r="I23" s="550" t="s">
        <v>45</v>
      </c>
      <c r="J23" s="550"/>
      <c r="K23" s="547" t="s">
        <v>87</v>
      </c>
      <c r="L23" s="549"/>
      <c r="M23" s="547" t="s">
        <v>88</v>
      </c>
      <c r="N23" s="549"/>
      <c r="O23" s="547" t="s">
        <v>161</v>
      </c>
      <c r="P23" s="549"/>
      <c r="Q23" s="550" t="s">
        <v>45</v>
      </c>
      <c r="R23" s="550"/>
      <c r="S23" s="550" t="s">
        <v>87</v>
      </c>
      <c r="T23" s="550"/>
    </row>
    <row r="24" spans="1:20" s="68" customFormat="1" ht="15.75" customHeight="1">
      <c r="A24" s="70">
        <v>1</v>
      </c>
      <c r="B24" s="586">
        <v>2</v>
      </c>
      <c r="C24" s="587"/>
      <c r="D24" s="588"/>
      <c r="E24" s="586">
        <v>3</v>
      </c>
      <c r="F24" s="588"/>
      <c r="G24" s="586">
        <v>4</v>
      </c>
      <c r="H24" s="588"/>
      <c r="I24" s="557">
        <v>5</v>
      </c>
      <c r="J24" s="557"/>
      <c r="K24" s="557">
        <v>6</v>
      </c>
      <c r="L24" s="557"/>
      <c r="M24" s="586">
        <v>3</v>
      </c>
      <c r="N24" s="588"/>
      <c r="O24" s="586">
        <v>4</v>
      </c>
      <c r="P24" s="588"/>
      <c r="Q24" s="557">
        <v>5</v>
      </c>
      <c r="R24" s="557"/>
      <c r="S24" s="557">
        <v>6</v>
      </c>
      <c r="T24" s="557"/>
    </row>
    <row r="25" spans="1:20" ht="27.75" customHeight="1">
      <c r="A25" s="67">
        <v>1</v>
      </c>
      <c r="B25" s="590" t="s">
        <v>478</v>
      </c>
      <c r="C25" s="591"/>
      <c r="D25" s="592"/>
      <c r="E25" s="555">
        <v>100</v>
      </c>
      <c r="F25" s="556"/>
      <c r="G25" s="567" t="s">
        <v>348</v>
      </c>
      <c r="H25" s="568"/>
      <c r="I25" s="553">
        <v>250</v>
      </c>
      <c r="J25" s="553"/>
      <c r="K25" s="553">
        <v>3</v>
      </c>
      <c r="L25" s="553"/>
      <c r="M25" s="555">
        <v>150</v>
      </c>
      <c r="N25" s="556"/>
      <c r="O25" s="567" t="s">
        <v>348</v>
      </c>
      <c r="P25" s="568"/>
      <c r="Q25" s="553">
        <v>375</v>
      </c>
      <c r="R25" s="553"/>
      <c r="S25" s="553">
        <v>6</v>
      </c>
      <c r="T25" s="553"/>
    </row>
    <row r="26" spans="1:20" ht="12.75">
      <c r="A26" s="67">
        <v>2</v>
      </c>
      <c r="B26" s="558" t="s">
        <v>46</v>
      </c>
      <c r="C26" s="559"/>
      <c r="D26" s="560"/>
      <c r="E26" s="555">
        <v>20</v>
      </c>
      <c r="F26" s="556"/>
      <c r="G26" s="551">
        <v>1.8</v>
      </c>
      <c r="H26" s="552"/>
      <c r="I26" s="553">
        <v>80</v>
      </c>
      <c r="J26" s="553"/>
      <c r="K26" s="553">
        <v>5</v>
      </c>
      <c r="L26" s="553"/>
      <c r="M26" s="555">
        <v>30</v>
      </c>
      <c r="N26" s="556"/>
      <c r="O26" s="551">
        <v>2.7</v>
      </c>
      <c r="P26" s="552"/>
      <c r="Q26" s="553">
        <v>120</v>
      </c>
      <c r="R26" s="553"/>
      <c r="S26" s="553">
        <v>7.5</v>
      </c>
      <c r="T26" s="553"/>
    </row>
    <row r="27" spans="1:20" ht="12.75">
      <c r="A27" s="67">
        <v>3</v>
      </c>
      <c r="B27" s="558" t="s">
        <v>162</v>
      </c>
      <c r="C27" s="559"/>
      <c r="D27" s="560"/>
      <c r="E27" s="555">
        <v>50</v>
      </c>
      <c r="F27" s="556"/>
      <c r="G27" s="551">
        <v>0.9</v>
      </c>
      <c r="H27" s="552"/>
      <c r="I27" s="553">
        <v>70</v>
      </c>
      <c r="J27" s="553"/>
      <c r="K27" s="553">
        <v>4</v>
      </c>
      <c r="L27" s="553"/>
      <c r="M27" s="555">
        <v>75</v>
      </c>
      <c r="N27" s="556"/>
      <c r="O27" s="551">
        <v>1.35</v>
      </c>
      <c r="P27" s="552"/>
      <c r="Q27" s="553">
        <v>105</v>
      </c>
      <c r="R27" s="553"/>
      <c r="S27" s="553">
        <v>6</v>
      </c>
      <c r="T27" s="553"/>
    </row>
    <row r="28" spans="1:20" ht="12.75">
      <c r="A28" s="67">
        <v>4</v>
      </c>
      <c r="B28" s="558" t="s">
        <v>47</v>
      </c>
      <c r="C28" s="559"/>
      <c r="D28" s="560"/>
      <c r="E28" s="555">
        <v>5</v>
      </c>
      <c r="F28" s="556"/>
      <c r="G28" s="551">
        <v>0.77</v>
      </c>
      <c r="H28" s="552"/>
      <c r="I28" s="553">
        <v>60</v>
      </c>
      <c r="J28" s="553"/>
      <c r="K28" s="553">
        <v>0</v>
      </c>
      <c r="L28" s="553"/>
      <c r="M28" s="555">
        <v>7.5</v>
      </c>
      <c r="N28" s="556"/>
      <c r="O28" s="551">
        <v>1.16</v>
      </c>
      <c r="P28" s="552"/>
      <c r="Q28" s="553">
        <v>90</v>
      </c>
      <c r="R28" s="553"/>
      <c r="S28" s="553">
        <v>0</v>
      </c>
      <c r="T28" s="553"/>
    </row>
    <row r="29" spans="1:20" ht="12.75">
      <c r="A29" s="67">
        <v>5</v>
      </c>
      <c r="B29" s="558" t="s">
        <v>48</v>
      </c>
      <c r="C29" s="559"/>
      <c r="D29" s="560"/>
      <c r="E29" s="555" t="s">
        <v>918</v>
      </c>
      <c r="F29" s="556"/>
      <c r="G29" s="551">
        <v>0.18</v>
      </c>
      <c r="H29" s="552"/>
      <c r="I29" s="553">
        <v>15</v>
      </c>
      <c r="J29" s="553"/>
      <c r="K29" s="553">
        <v>0.8</v>
      </c>
      <c r="L29" s="553"/>
      <c r="M29" s="555" t="s">
        <v>918</v>
      </c>
      <c r="N29" s="556"/>
      <c r="O29" s="551">
        <v>0.27</v>
      </c>
      <c r="P29" s="552"/>
      <c r="Q29" s="553">
        <v>22</v>
      </c>
      <c r="R29" s="553"/>
      <c r="S29" s="553">
        <v>0.9</v>
      </c>
      <c r="T29" s="553"/>
    </row>
    <row r="30" spans="1:20" ht="12.75">
      <c r="A30" s="67">
        <v>6</v>
      </c>
      <c r="B30" s="558" t="s">
        <v>49</v>
      </c>
      <c r="C30" s="559"/>
      <c r="D30" s="560"/>
      <c r="E30" s="555">
        <v>100</v>
      </c>
      <c r="F30" s="556"/>
      <c r="G30" s="551">
        <v>0.7</v>
      </c>
      <c r="H30" s="552"/>
      <c r="I30" s="553">
        <v>0</v>
      </c>
      <c r="J30" s="553"/>
      <c r="K30" s="553">
        <v>0</v>
      </c>
      <c r="L30" s="553"/>
      <c r="M30" s="555">
        <v>150</v>
      </c>
      <c r="N30" s="556"/>
      <c r="O30" s="551">
        <v>1.03</v>
      </c>
      <c r="P30" s="552"/>
      <c r="Q30" s="553">
        <v>0</v>
      </c>
      <c r="R30" s="553"/>
      <c r="S30" s="553">
        <v>0</v>
      </c>
      <c r="T30" s="553"/>
    </row>
    <row r="31" spans="1:20" ht="12.75">
      <c r="A31" s="67">
        <v>7</v>
      </c>
      <c r="B31" s="585" t="s">
        <v>163</v>
      </c>
      <c r="C31" s="585"/>
      <c r="D31" s="585"/>
      <c r="E31" s="555">
        <v>0</v>
      </c>
      <c r="F31" s="556"/>
      <c r="G31" s="553"/>
      <c r="H31" s="553"/>
      <c r="I31" s="553">
        <v>0</v>
      </c>
      <c r="J31" s="553"/>
      <c r="K31" s="553">
        <v>0</v>
      </c>
      <c r="L31" s="553"/>
      <c r="M31" s="555">
        <v>0</v>
      </c>
      <c r="N31" s="556"/>
      <c r="O31" s="551">
        <v>0</v>
      </c>
      <c r="P31" s="552"/>
      <c r="Q31" s="553">
        <v>0</v>
      </c>
      <c r="R31" s="553"/>
      <c r="S31" s="553">
        <v>0</v>
      </c>
      <c r="T31" s="553"/>
    </row>
    <row r="32" spans="1:20" ht="12.75">
      <c r="A32" s="67"/>
      <c r="B32" s="550" t="s">
        <v>14</v>
      </c>
      <c r="C32" s="550"/>
      <c r="D32" s="550"/>
      <c r="E32" s="545"/>
      <c r="F32" s="545"/>
      <c r="G32" s="545">
        <f>SUM(G26:G31)</f>
        <v>4.3500000000000005</v>
      </c>
      <c r="H32" s="545"/>
      <c r="I32" s="545">
        <f>SUM(I25:I31)</f>
        <v>475</v>
      </c>
      <c r="J32" s="545"/>
      <c r="K32" s="545">
        <f>SUM(K25:K31)</f>
        <v>12.8</v>
      </c>
      <c r="L32" s="545"/>
      <c r="M32" s="545"/>
      <c r="N32" s="545"/>
      <c r="O32" s="554">
        <f>SUM(O26:O31)</f>
        <v>6.510000000000001</v>
      </c>
      <c r="P32" s="545"/>
      <c r="Q32" s="545">
        <f>SUM(Q25:Q31)</f>
        <v>712</v>
      </c>
      <c r="R32" s="545"/>
      <c r="S32" s="545">
        <f>SUM(S25:S31)</f>
        <v>20.4</v>
      </c>
      <c r="T32" s="545"/>
    </row>
    <row r="33" spans="1:20" ht="12.75">
      <c r="A33" s="114"/>
      <c r="B33" s="115"/>
      <c r="C33" s="115"/>
      <c r="D33" s="115"/>
      <c r="E33" s="12"/>
      <c r="F33" s="12"/>
      <c r="G33" s="12"/>
      <c r="H33" s="12"/>
      <c r="I33" s="12"/>
      <c r="J33" s="12"/>
      <c r="K33" s="12"/>
      <c r="L33" s="12"/>
      <c r="M33" s="12"/>
      <c r="N33" s="12"/>
      <c r="O33" s="12"/>
      <c r="P33" s="12"/>
      <c r="Q33" s="12"/>
      <c r="R33" s="12"/>
      <c r="S33" s="12"/>
      <c r="T33" s="12"/>
    </row>
    <row r="34" spans="1:20" ht="12.75" customHeight="1">
      <c r="A34" s="263" t="s">
        <v>400</v>
      </c>
      <c r="B34" s="596" t="s">
        <v>454</v>
      </c>
      <c r="C34" s="596"/>
      <c r="D34" s="596"/>
      <c r="E34" s="596"/>
      <c r="F34" s="596"/>
      <c r="G34" s="596"/>
      <c r="H34" s="596"/>
      <c r="I34" s="12"/>
      <c r="J34" s="12"/>
      <c r="K34" s="12"/>
      <c r="L34" s="12"/>
      <c r="M34" s="12"/>
      <c r="N34" s="12"/>
      <c r="O34" s="12"/>
      <c r="P34" s="12"/>
      <c r="Q34" s="12"/>
      <c r="R34" s="12"/>
      <c r="S34" s="12"/>
      <c r="T34" s="12"/>
    </row>
    <row r="35" spans="1:20" ht="12.75">
      <c r="A35" s="263"/>
      <c r="B35" s="115"/>
      <c r="C35" s="115"/>
      <c r="D35" s="115"/>
      <c r="E35" s="12"/>
      <c r="F35" s="12"/>
      <c r="G35" s="12"/>
      <c r="H35" s="12"/>
      <c r="I35" s="12"/>
      <c r="J35" s="12"/>
      <c r="K35" s="12"/>
      <c r="L35" s="12"/>
      <c r="M35" s="12"/>
      <c r="N35" s="12"/>
      <c r="O35" s="12"/>
      <c r="P35" s="12"/>
      <c r="Q35" s="12"/>
      <c r="R35" s="12"/>
      <c r="S35" s="12"/>
      <c r="T35" s="12"/>
    </row>
    <row r="36" spans="1:20" s="31" customFormat="1" ht="17.25" customHeight="1">
      <c r="A36" s="2" t="s">
        <v>18</v>
      </c>
      <c r="B36" s="577" t="s">
        <v>401</v>
      </c>
      <c r="C36" s="578"/>
      <c r="D36" s="579"/>
      <c r="E36" s="547" t="s">
        <v>19</v>
      </c>
      <c r="F36" s="548"/>
      <c r="G36" s="548"/>
      <c r="H36" s="548"/>
      <c r="I36" s="548"/>
      <c r="J36" s="549"/>
      <c r="K36" s="545" t="s">
        <v>20</v>
      </c>
      <c r="L36" s="545"/>
      <c r="M36" s="545"/>
      <c r="N36" s="545"/>
      <c r="O36" s="545"/>
      <c r="P36" s="545"/>
      <c r="Q36" s="593"/>
      <c r="R36" s="593"/>
      <c r="S36" s="593"/>
      <c r="T36" s="593"/>
    </row>
    <row r="37" spans="1:20" ht="12.75">
      <c r="A37" s="4"/>
      <c r="B37" s="580"/>
      <c r="C37" s="581"/>
      <c r="D37" s="582"/>
      <c r="E37" s="543" t="s">
        <v>417</v>
      </c>
      <c r="F37" s="544"/>
      <c r="G37" s="543" t="s">
        <v>418</v>
      </c>
      <c r="H37" s="544"/>
      <c r="I37" s="543" t="s">
        <v>419</v>
      </c>
      <c r="J37" s="544"/>
      <c r="K37" s="545" t="s">
        <v>417</v>
      </c>
      <c r="L37" s="545"/>
      <c r="M37" s="545" t="s">
        <v>418</v>
      </c>
      <c r="N37" s="545"/>
      <c r="O37" s="545" t="s">
        <v>419</v>
      </c>
      <c r="P37" s="545"/>
      <c r="Q37" s="12"/>
      <c r="R37" s="12"/>
      <c r="S37" s="12"/>
      <c r="T37" s="12"/>
    </row>
    <row r="38" spans="1:20" ht="12.75">
      <c r="A38" s="67">
        <v>1</v>
      </c>
      <c r="B38" s="543" t="s">
        <v>929</v>
      </c>
      <c r="C38" s="546"/>
      <c r="D38" s="544"/>
      <c r="E38" s="543">
        <v>1</v>
      </c>
      <c r="F38" s="544"/>
      <c r="G38" s="543">
        <v>5</v>
      </c>
      <c r="H38" s="544"/>
      <c r="I38" s="543" t="s">
        <v>930</v>
      </c>
      <c r="J38" s="544"/>
      <c r="K38" s="543">
        <v>1</v>
      </c>
      <c r="L38" s="544"/>
      <c r="M38" s="543">
        <v>5</v>
      </c>
      <c r="N38" s="544"/>
      <c r="O38" s="543" t="s">
        <v>930</v>
      </c>
      <c r="P38" s="544"/>
      <c r="Q38" s="12"/>
      <c r="R38" s="12"/>
      <c r="S38" s="12"/>
      <c r="T38" s="12"/>
    </row>
    <row r="39" spans="1:20" ht="12.75">
      <c r="A39" s="67">
        <v>2</v>
      </c>
      <c r="B39" s="543"/>
      <c r="C39" s="546"/>
      <c r="D39" s="544"/>
      <c r="E39" s="543"/>
      <c r="F39" s="544"/>
      <c r="G39" s="543"/>
      <c r="H39" s="544"/>
      <c r="I39" s="543"/>
      <c r="J39" s="544"/>
      <c r="K39" s="543"/>
      <c r="L39" s="544"/>
      <c r="M39" s="543"/>
      <c r="N39" s="544"/>
      <c r="O39" s="543"/>
      <c r="P39" s="544"/>
      <c r="Q39" s="12"/>
      <c r="R39" s="12"/>
      <c r="S39" s="12"/>
      <c r="T39" s="12"/>
    </row>
    <row r="40" spans="1:20" ht="12.75">
      <c r="A40" s="67">
        <v>3</v>
      </c>
      <c r="B40" s="543"/>
      <c r="C40" s="546"/>
      <c r="D40" s="544"/>
      <c r="E40" s="543"/>
      <c r="F40" s="544"/>
      <c r="G40" s="543"/>
      <c r="H40" s="544"/>
      <c r="I40" s="543"/>
      <c r="J40" s="544"/>
      <c r="K40" s="543"/>
      <c r="L40" s="544"/>
      <c r="M40" s="543"/>
      <c r="N40" s="544"/>
      <c r="O40" s="543"/>
      <c r="P40" s="544"/>
      <c r="Q40" s="12"/>
      <c r="R40" s="12"/>
      <c r="S40" s="12"/>
      <c r="T40" s="12"/>
    </row>
    <row r="41" spans="1:20" ht="12.75">
      <c r="A41" s="67">
        <v>4</v>
      </c>
      <c r="B41" s="547"/>
      <c r="C41" s="548"/>
      <c r="D41" s="549"/>
      <c r="E41" s="543"/>
      <c r="F41" s="544"/>
      <c r="G41" s="543"/>
      <c r="H41" s="544"/>
      <c r="I41" s="543"/>
      <c r="J41" s="544"/>
      <c r="K41" s="543"/>
      <c r="L41" s="544"/>
      <c r="M41" s="543"/>
      <c r="N41" s="544"/>
      <c r="O41" s="543"/>
      <c r="P41" s="544"/>
      <c r="Q41" s="12"/>
      <c r="R41" s="12"/>
      <c r="S41" s="12"/>
      <c r="T41" s="12"/>
    </row>
    <row r="44" spans="1:9" ht="13.5" customHeight="1">
      <c r="A44" s="542" t="s">
        <v>173</v>
      </c>
      <c r="B44" s="542"/>
      <c r="C44" s="542"/>
      <c r="D44" s="542"/>
      <c r="E44" s="542"/>
      <c r="F44" s="542"/>
      <c r="G44" s="542"/>
      <c r="H44" s="542"/>
      <c r="I44" s="542"/>
    </row>
    <row r="45" spans="1:9" ht="13.5" customHeight="1">
      <c r="A45" s="569" t="s">
        <v>52</v>
      </c>
      <c r="B45" s="569" t="s">
        <v>19</v>
      </c>
      <c r="C45" s="569"/>
      <c r="D45" s="569"/>
      <c r="E45" s="570" t="s">
        <v>20</v>
      </c>
      <c r="F45" s="570"/>
      <c r="G45" s="570"/>
      <c r="H45" s="583" t="s">
        <v>137</v>
      </c>
      <c r="I45"/>
    </row>
    <row r="46" spans="1:9" ht="15">
      <c r="A46" s="569"/>
      <c r="B46" s="49" t="s">
        <v>164</v>
      </c>
      <c r="C46" s="71" t="s">
        <v>94</v>
      </c>
      <c r="D46" s="49" t="s">
        <v>14</v>
      </c>
      <c r="E46" s="49" t="s">
        <v>164</v>
      </c>
      <c r="F46" s="71" t="s">
        <v>94</v>
      </c>
      <c r="G46" s="49" t="s">
        <v>14</v>
      </c>
      <c r="H46" s="584"/>
      <c r="I46"/>
    </row>
    <row r="47" spans="1:9" ht="14.25">
      <c r="A47" s="30" t="s">
        <v>681</v>
      </c>
      <c r="B47" s="324">
        <v>2.61</v>
      </c>
      <c r="C47" s="324">
        <v>1.74</v>
      </c>
      <c r="D47" s="326">
        <f>SUM(B47:C47)</f>
        <v>4.35</v>
      </c>
      <c r="E47" s="326">
        <v>3.91</v>
      </c>
      <c r="F47" s="324">
        <v>2.6</v>
      </c>
      <c r="G47" s="324">
        <f>SUM(E47:F47)</f>
        <v>6.51</v>
      </c>
      <c r="H47" s="52"/>
      <c r="I47"/>
    </row>
    <row r="48" spans="1:9" ht="14.25">
      <c r="A48" s="30" t="s">
        <v>694</v>
      </c>
      <c r="B48" s="324">
        <v>2.8057499999999997</v>
      </c>
      <c r="C48" s="324">
        <v>1.8705</v>
      </c>
      <c r="D48" s="504">
        <f>SUM(B48:C48)</f>
        <v>4.67625</v>
      </c>
      <c r="E48" s="326">
        <v>4.203250000000001</v>
      </c>
      <c r="F48" s="324">
        <v>2.795</v>
      </c>
      <c r="G48" s="324">
        <f>SUM(E48:F48)</f>
        <v>6.9982500000000005</v>
      </c>
      <c r="H48" s="52" t="s">
        <v>165</v>
      </c>
      <c r="I48"/>
    </row>
    <row r="49" spans="1:20" ht="15" customHeight="1">
      <c r="A49" s="595" t="s">
        <v>221</v>
      </c>
      <c r="B49" s="595"/>
      <c r="C49" s="595"/>
      <c r="D49" s="595"/>
      <c r="E49" s="595"/>
      <c r="F49" s="595"/>
      <c r="G49" s="595"/>
      <c r="H49" s="595"/>
      <c r="I49" s="595"/>
      <c r="J49" s="595"/>
      <c r="K49" s="595"/>
      <c r="L49" s="595"/>
      <c r="M49" s="595"/>
      <c r="N49" s="595"/>
      <c r="O49" s="595"/>
      <c r="P49" s="595"/>
      <c r="Q49" s="595"/>
      <c r="R49" s="595"/>
      <c r="S49" s="595"/>
      <c r="T49" s="595"/>
    </row>
    <row r="50" spans="1:9" ht="21" customHeight="1">
      <c r="A50" s="113"/>
      <c r="B50" s="261"/>
      <c r="C50" s="261"/>
      <c r="D50" s="13"/>
      <c r="E50" s="13"/>
      <c r="F50" s="262"/>
      <c r="G50" s="262"/>
      <c r="H50" s="262"/>
      <c r="I50"/>
    </row>
    <row r="51" spans="2:7" ht="12.75">
      <c r="B51" s="325"/>
      <c r="C51" s="325"/>
      <c r="D51" s="325"/>
      <c r="E51" s="325"/>
      <c r="F51" s="325"/>
      <c r="G51" s="325"/>
    </row>
    <row r="52" spans="12:16" ht="12.75" customHeight="1">
      <c r="L52" s="594" t="s">
        <v>1086</v>
      </c>
      <c r="M52" s="594"/>
      <c r="N52" s="594"/>
      <c r="O52" s="594"/>
      <c r="P52" s="594"/>
    </row>
    <row r="53" spans="12:16" ht="12.75" customHeight="1">
      <c r="L53" s="594"/>
      <c r="M53" s="594"/>
      <c r="N53" s="594"/>
      <c r="O53" s="594"/>
      <c r="P53" s="594"/>
    </row>
    <row r="54" spans="12:16" ht="12.75" customHeight="1">
      <c r="L54" s="594"/>
      <c r="M54" s="594"/>
      <c r="N54" s="594"/>
      <c r="O54" s="594"/>
      <c r="P54" s="594"/>
    </row>
    <row r="55" spans="12:16" ht="12.75" customHeight="1">
      <c r="L55" s="594"/>
      <c r="M55" s="594"/>
      <c r="N55" s="594"/>
      <c r="O55" s="594"/>
      <c r="P55" s="594"/>
    </row>
  </sheetData>
  <sheetProtection/>
  <mergeCells count="180">
    <mergeCell ref="L52:P55"/>
    <mergeCell ref="A45:A46"/>
    <mergeCell ref="A49:T49"/>
    <mergeCell ref="E31:F31"/>
    <mergeCell ref="B34:H34"/>
    <mergeCell ref="K40:L40"/>
    <mergeCell ref="S36:T36"/>
    <mergeCell ref="I37:J37"/>
    <mergeCell ref="I32:J32"/>
    <mergeCell ref="B32:D32"/>
    <mergeCell ref="K32:L32"/>
    <mergeCell ref="E30:F30"/>
    <mergeCell ref="I39:J39"/>
    <mergeCell ref="Q36:R36"/>
    <mergeCell ref="I31:J31"/>
    <mergeCell ref="G32:H32"/>
    <mergeCell ref="G31:H31"/>
    <mergeCell ref="E32:F32"/>
    <mergeCell ref="E39:F39"/>
    <mergeCell ref="M32:N32"/>
    <mergeCell ref="F11:G11"/>
    <mergeCell ref="H11:I11"/>
    <mergeCell ref="Q29:R29"/>
    <mergeCell ref="S29:T29"/>
    <mergeCell ref="M29:N29"/>
    <mergeCell ref="O29:P29"/>
    <mergeCell ref="M22:T22"/>
    <mergeCell ref="M25:N25"/>
    <mergeCell ref="Q23:R23"/>
    <mergeCell ref="G24:H24"/>
    <mergeCell ref="J10:K10"/>
    <mergeCell ref="C18:D18"/>
    <mergeCell ref="B11:C11"/>
    <mergeCell ref="M24:N24"/>
    <mergeCell ref="O24:P24"/>
    <mergeCell ref="G23:H23"/>
    <mergeCell ref="J13:K13"/>
    <mergeCell ref="J11:K11"/>
    <mergeCell ref="A18:B18"/>
    <mergeCell ref="D13:E13"/>
    <mergeCell ref="G28:H28"/>
    <mergeCell ref="B22:D23"/>
    <mergeCell ref="E22:L22"/>
    <mergeCell ref="B28:D28"/>
    <mergeCell ref="B25:D25"/>
    <mergeCell ref="E24:F24"/>
    <mergeCell ref="K24:L24"/>
    <mergeCell ref="H45:H46"/>
    <mergeCell ref="B31:D31"/>
    <mergeCell ref="D10:E10"/>
    <mergeCell ref="F10:G10"/>
    <mergeCell ref="H10:I10"/>
    <mergeCell ref="B10:C10"/>
    <mergeCell ref="B24:D24"/>
    <mergeCell ref="G29:H29"/>
    <mergeCell ref="G30:H30"/>
    <mergeCell ref="E28:F28"/>
    <mergeCell ref="E40:F40"/>
    <mergeCell ref="E36:J36"/>
    <mergeCell ref="G39:H39"/>
    <mergeCell ref="B38:D38"/>
    <mergeCell ref="G37:H37"/>
    <mergeCell ref="G38:H38"/>
    <mergeCell ref="I38:J38"/>
    <mergeCell ref="E38:F38"/>
    <mergeCell ref="B36:D37"/>
    <mergeCell ref="B39:D39"/>
    <mergeCell ref="O25:P25"/>
    <mergeCell ref="F9:G9"/>
    <mergeCell ref="H1:I1"/>
    <mergeCell ref="J9:K9"/>
    <mergeCell ref="H9:I9"/>
    <mergeCell ref="I25:J25"/>
    <mergeCell ref="I23:J23"/>
    <mergeCell ref="O23:P23"/>
    <mergeCell ref="J12:K12"/>
    <mergeCell ref="K25:L25"/>
    <mergeCell ref="B45:D45"/>
    <mergeCell ref="E45:G45"/>
    <mergeCell ref="E26:F26"/>
    <mergeCell ref="G26:H26"/>
    <mergeCell ref="B30:D30"/>
    <mergeCell ref="R1:S1"/>
    <mergeCell ref="A2:S2"/>
    <mergeCell ref="A3:S3"/>
    <mergeCell ref="A5:S5"/>
    <mergeCell ref="B9:C9"/>
    <mergeCell ref="A6:B6"/>
    <mergeCell ref="A7:I7"/>
    <mergeCell ref="D9:E9"/>
    <mergeCell ref="Q27:R27"/>
    <mergeCell ref="E23:F23"/>
    <mergeCell ref="I24:J24"/>
    <mergeCell ref="E27:F27"/>
    <mergeCell ref="G27:H27"/>
    <mergeCell ref="G25:H25"/>
    <mergeCell ref="M27:N27"/>
    <mergeCell ref="Q25:R25"/>
    <mergeCell ref="Q26:R26"/>
    <mergeCell ref="I28:J28"/>
    <mergeCell ref="E25:F25"/>
    <mergeCell ref="S26:T26"/>
    <mergeCell ref="A15:G15"/>
    <mergeCell ref="C16:D16"/>
    <mergeCell ref="A16:B16"/>
    <mergeCell ref="A17:B17"/>
    <mergeCell ref="C17:D17"/>
    <mergeCell ref="A22:A23"/>
    <mergeCell ref="F13:G13"/>
    <mergeCell ref="B12:C12"/>
    <mergeCell ref="H13:I13"/>
    <mergeCell ref="H12:I12"/>
    <mergeCell ref="D12:E12"/>
    <mergeCell ref="F12:G12"/>
    <mergeCell ref="D11:E11"/>
    <mergeCell ref="B13:C13"/>
    <mergeCell ref="B26:D26"/>
    <mergeCell ref="I26:J26"/>
    <mergeCell ref="B27:D27"/>
    <mergeCell ref="B29:D29"/>
    <mergeCell ref="E29:F29"/>
    <mergeCell ref="A21:S21"/>
    <mergeCell ref="S25:T25"/>
    <mergeCell ref="I29:J29"/>
    <mergeCell ref="O27:P27"/>
    <mergeCell ref="S27:T27"/>
    <mergeCell ref="Q24:R24"/>
    <mergeCell ref="I30:J30"/>
    <mergeCell ref="K29:L29"/>
    <mergeCell ref="S24:T24"/>
    <mergeCell ref="M26:N26"/>
    <mergeCell ref="I27:J27"/>
    <mergeCell ref="K27:L27"/>
    <mergeCell ref="S28:T28"/>
    <mergeCell ref="O32:P32"/>
    <mergeCell ref="Q32:R32"/>
    <mergeCell ref="Q28:R28"/>
    <mergeCell ref="K28:L28"/>
    <mergeCell ref="M30:N30"/>
    <mergeCell ref="O30:P30"/>
    <mergeCell ref="Q30:R30"/>
    <mergeCell ref="M28:N28"/>
    <mergeCell ref="K30:L30"/>
    <mergeCell ref="M31:N31"/>
    <mergeCell ref="Q31:R31"/>
    <mergeCell ref="S31:T31"/>
    <mergeCell ref="O31:P31"/>
    <mergeCell ref="O28:P28"/>
    <mergeCell ref="K31:L31"/>
    <mergeCell ref="S30:T30"/>
    <mergeCell ref="G41:H41"/>
    <mergeCell ref="E41:F41"/>
    <mergeCell ref="M41:N41"/>
    <mergeCell ref="O41:P41"/>
    <mergeCell ref="S23:T23"/>
    <mergeCell ref="M23:N23"/>
    <mergeCell ref="K23:L23"/>
    <mergeCell ref="O26:P26"/>
    <mergeCell ref="K26:L26"/>
    <mergeCell ref="S32:T32"/>
    <mergeCell ref="K36:P36"/>
    <mergeCell ref="O40:P40"/>
    <mergeCell ref="K39:L39"/>
    <mergeCell ref="M39:N39"/>
    <mergeCell ref="K37:L37"/>
    <mergeCell ref="E37:F37"/>
    <mergeCell ref="O38:P38"/>
    <mergeCell ref="M40:N40"/>
    <mergeCell ref="O39:P39"/>
    <mergeCell ref="M38:N38"/>
    <mergeCell ref="A44:I44"/>
    <mergeCell ref="G40:H40"/>
    <mergeCell ref="M37:N37"/>
    <mergeCell ref="K41:L41"/>
    <mergeCell ref="O37:P37"/>
    <mergeCell ref="K38:L38"/>
    <mergeCell ref="B40:D40"/>
    <mergeCell ref="B41:D41"/>
    <mergeCell ref="I40:J40"/>
    <mergeCell ref="I41:J41"/>
  </mergeCells>
  <printOptions horizontalCentered="1"/>
  <pageMargins left="0.708661417322835" right="0.708661417322835" top="0.236220472440945" bottom="0" header="0.31496062992126" footer="0.15"/>
  <pageSetup horizontalDpi="600" verticalDpi="600" orientation="landscape" paperSize="9" scale="65" r:id="rId1"/>
</worksheet>
</file>

<file path=xl/worksheets/sheet40.xml><?xml version="1.0" encoding="utf-8"?>
<worksheet xmlns="http://schemas.openxmlformats.org/spreadsheetml/2006/main" xmlns:r="http://schemas.openxmlformats.org/officeDocument/2006/relationships">
  <sheetPr>
    <pageSetUpPr fitToPage="1"/>
  </sheetPr>
  <dimension ref="A1:P54"/>
  <sheetViews>
    <sheetView zoomScaleSheetLayoutView="90" zoomScalePageLayoutView="0" workbookViewId="0" topLeftCell="A34">
      <selection activeCell="P62" sqref="P62"/>
    </sheetView>
  </sheetViews>
  <sheetFormatPr defaultColWidth="9.140625" defaultRowHeight="12.75"/>
  <cols>
    <col min="2" max="2" width="16.2812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281" customWidth="1"/>
    <col min="11" max="11" width="10.57421875" style="0" customWidth="1"/>
    <col min="12" max="12" width="10.421875" style="0" customWidth="1"/>
    <col min="13" max="13" width="11.57421875" style="0" customWidth="1"/>
    <col min="14" max="14" width="13.00390625" style="0" customWidth="1"/>
  </cols>
  <sheetData>
    <row r="1" spans="1:14" ht="18">
      <c r="A1" s="642" t="s">
        <v>0</v>
      </c>
      <c r="B1" s="642"/>
      <c r="C1" s="642"/>
      <c r="D1" s="642"/>
      <c r="E1" s="642"/>
      <c r="F1" s="642"/>
      <c r="G1" s="642"/>
      <c r="H1" s="642"/>
      <c r="I1" s="642"/>
      <c r="J1" s="642"/>
      <c r="K1" s="642"/>
      <c r="N1" s="239" t="s">
        <v>510</v>
      </c>
    </row>
    <row r="2" spans="1:11" ht="21">
      <c r="A2" s="643" t="s">
        <v>693</v>
      </c>
      <c r="B2" s="643"/>
      <c r="C2" s="643"/>
      <c r="D2" s="643"/>
      <c r="E2" s="643"/>
      <c r="F2" s="643"/>
      <c r="G2" s="643"/>
      <c r="H2" s="643"/>
      <c r="I2" s="643"/>
      <c r="J2" s="643"/>
      <c r="K2" s="643"/>
    </row>
    <row r="3" spans="1:10" ht="15">
      <c r="A3" s="202"/>
      <c r="B3" s="202"/>
      <c r="C3" s="202"/>
      <c r="D3" s="202"/>
      <c r="E3" s="202"/>
      <c r="F3" s="202"/>
      <c r="G3" s="202"/>
      <c r="H3" s="202"/>
      <c r="I3" s="278"/>
      <c r="J3" s="278"/>
    </row>
    <row r="4" spans="1:10" ht="18">
      <c r="A4" s="642" t="s">
        <v>509</v>
      </c>
      <c r="B4" s="642"/>
      <c r="C4" s="642"/>
      <c r="D4" s="642"/>
      <c r="E4" s="642"/>
      <c r="F4" s="642"/>
      <c r="G4" s="642"/>
      <c r="H4" s="642"/>
      <c r="I4" s="295"/>
      <c r="J4" s="295"/>
    </row>
    <row r="5" spans="1:14" ht="15">
      <c r="A5" s="203" t="s">
        <v>917</v>
      </c>
      <c r="B5" s="203"/>
      <c r="C5" s="203"/>
      <c r="D5" s="203"/>
      <c r="E5" s="203"/>
      <c r="F5" s="203"/>
      <c r="G5" s="203"/>
      <c r="H5" s="202"/>
      <c r="I5" s="278"/>
      <c r="J5" s="278"/>
      <c r="L5" s="730" t="s">
        <v>772</v>
      </c>
      <c r="M5" s="730"/>
      <c r="N5" s="730"/>
    </row>
    <row r="6" spans="1:14" ht="28.5" customHeight="1">
      <c r="A6" s="699" t="s">
        <v>2</v>
      </c>
      <c r="B6" s="699" t="s">
        <v>31</v>
      </c>
      <c r="C6" s="550" t="s">
        <v>393</v>
      </c>
      <c r="D6" s="548" t="s">
        <v>443</v>
      </c>
      <c r="E6" s="548"/>
      <c r="F6" s="548"/>
      <c r="G6" s="548"/>
      <c r="H6" s="549"/>
      <c r="I6" s="731" t="s">
        <v>535</v>
      </c>
      <c r="J6" s="731" t="s">
        <v>536</v>
      </c>
      <c r="K6" s="694" t="s">
        <v>489</v>
      </c>
      <c r="L6" s="694"/>
      <c r="M6" s="694"/>
      <c r="N6" s="694"/>
    </row>
    <row r="7" spans="1:14" ht="39" customHeight="1">
      <c r="A7" s="700"/>
      <c r="B7" s="700"/>
      <c r="C7" s="550"/>
      <c r="D7" s="5" t="s">
        <v>442</v>
      </c>
      <c r="E7" s="5" t="s">
        <v>394</v>
      </c>
      <c r="F7" s="67" t="s">
        <v>395</v>
      </c>
      <c r="G7" s="5" t="s">
        <v>396</v>
      </c>
      <c r="H7" s="5" t="s">
        <v>41</v>
      </c>
      <c r="I7" s="731"/>
      <c r="J7" s="731"/>
      <c r="K7" s="232" t="s">
        <v>397</v>
      </c>
      <c r="L7" s="27" t="s">
        <v>490</v>
      </c>
      <c r="M7" s="5" t="s">
        <v>398</v>
      </c>
      <c r="N7" s="27" t="s">
        <v>399</v>
      </c>
    </row>
    <row r="8" spans="1:14" ht="15">
      <c r="A8" s="205" t="s">
        <v>252</v>
      </c>
      <c r="B8" s="205" t="s">
        <v>253</v>
      </c>
      <c r="C8" s="205" t="s">
        <v>254</v>
      </c>
      <c r="D8" s="205" t="s">
        <v>255</v>
      </c>
      <c r="E8" s="205" t="s">
        <v>256</v>
      </c>
      <c r="F8" s="205" t="s">
        <v>257</v>
      </c>
      <c r="G8" s="205" t="s">
        <v>258</v>
      </c>
      <c r="H8" s="205" t="s">
        <v>259</v>
      </c>
      <c r="I8" s="296" t="s">
        <v>278</v>
      </c>
      <c r="J8" s="296" t="s">
        <v>279</v>
      </c>
      <c r="K8" s="205" t="s">
        <v>280</v>
      </c>
      <c r="L8" s="205" t="s">
        <v>308</v>
      </c>
      <c r="M8" s="205" t="s">
        <v>309</v>
      </c>
      <c r="N8" s="205" t="s">
        <v>310</v>
      </c>
    </row>
    <row r="9" spans="1:14" ht="13.5" customHeight="1">
      <c r="A9" s="5">
        <v>1</v>
      </c>
      <c r="B9" s="156" t="s">
        <v>878</v>
      </c>
      <c r="C9" s="411">
        <v>3153</v>
      </c>
      <c r="D9" s="205"/>
      <c r="E9" s="411">
        <v>299</v>
      </c>
      <c r="F9" s="411">
        <v>2854</v>
      </c>
      <c r="G9" s="205"/>
      <c r="H9" s="205"/>
      <c r="I9" s="296"/>
      <c r="J9" s="296"/>
      <c r="K9" s="411">
        <v>3153</v>
      </c>
      <c r="L9" s="411"/>
      <c r="M9" s="411"/>
      <c r="N9" s="411">
        <v>3153</v>
      </c>
    </row>
    <row r="10" spans="1:14" ht="13.5" customHeight="1">
      <c r="A10" s="5">
        <v>2</v>
      </c>
      <c r="B10" s="156" t="s">
        <v>879</v>
      </c>
      <c r="C10" s="411">
        <v>2203</v>
      </c>
      <c r="D10" s="205"/>
      <c r="E10" s="411">
        <v>358</v>
      </c>
      <c r="F10" s="411">
        <v>1845</v>
      </c>
      <c r="G10" s="205"/>
      <c r="H10" s="205"/>
      <c r="I10" s="296"/>
      <c r="J10" s="296"/>
      <c r="K10" s="411">
        <v>2203</v>
      </c>
      <c r="L10" s="411"/>
      <c r="M10" s="411"/>
      <c r="N10" s="411">
        <v>2203</v>
      </c>
    </row>
    <row r="11" spans="1:14" ht="13.5" customHeight="1">
      <c r="A11" s="5">
        <v>3</v>
      </c>
      <c r="B11" s="156" t="s">
        <v>880</v>
      </c>
      <c r="C11" s="411">
        <v>1892</v>
      </c>
      <c r="D11" s="205"/>
      <c r="E11" s="411">
        <v>158</v>
      </c>
      <c r="F11" s="411">
        <v>1734</v>
      </c>
      <c r="G11" s="205"/>
      <c r="H11" s="205"/>
      <c r="I11" s="296"/>
      <c r="J11" s="296"/>
      <c r="K11" s="411">
        <v>1892</v>
      </c>
      <c r="L11" s="411"/>
      <c r="M11" s="411"/>
      <c r="N11" s="411">
        <v>1892</v>
      </c>
    </row>
    <row r="12" spans="1:14" ht="13.5" customHeight="1">
      <c r="A12" s="5">
        <v>4</v>
      </c>
      <c r="B12" s="156" t="s">
        <v>881</v>
      </c>
      <c r="C12" s="411">
        <v>1143</v>
      </c>
      <c r="D12" s="205"/>
      <c r="E12" s="411">
        <v>169</v>
      </c>
      <c r="F12" s="411">
        <v>974</v>
      </c>
      <c r="G12" s="205"/>
      <c r="H12" s="205"/>
      <c r="I12" s="296"/>
      <c r="J12" s="296"/>
      <c r="K12" s="411">
        <v>1143</v>
      </c>
      <c r="L12" s="411"/>
      <c r="M12" s="411"/>
      <c r="N12" s="411">
        <v>1143</v>
      </c>
    </row>
    <row r="13" spans="1:14" ht="13.5" customHeight="1">
      <c r="A13" s="5">
        <v>5</v>
      </c>
      <c r="B13" s="156" t="s">
        <v>882</v>
      </c>
      <c r="C13" s="411">
        <v>2078</v>
      </c>
      <c r="D13" s="205"/>
      <c r="E13" s="411">
        <v>98</v>
      </c>
      <c r="F13" s="411">
        <v>1980</v>
      </c>
      <c r="G13" s="205"/>
      <c r="H13" s="205"/>
      <c r="I13" s="296"/>
      <c r="J13" s="296"/>
      <c r="K13" s="411">
        <v>2078</v>
      </c>
      <c r="L13" s="411"/>
      <c r="M13" s="411"/>
      <c r="N13" s="411">
        <v>2078</v>
      </c>
    </row>
    <row r="14" spans="1:14" ht="13.5" customHeight="1">
      <c r="A14" s="5">
        <v>6</v>
      </c>
      <c r="B14" s="156" t="s">
        <v>883</v>
      </c>
      <c r="C14" s="411">
        <v>1203</v>
      </c>
      <c r="D14" s="205"/>
      <c r="E14" s="411">
        <v>32</v>
      </c>
      <c r="F14" s="411">
        <v>1171</v>
      </c>
      <c r="G14" s="205"/>
      <c r="H14" s="205"/>
      <c r="I14" s="296"/>
      <c r="J14" s="296"/>
      <c r="K14" s="411">
        <v>1203</v>
      </c>
      <c r="L14" s="411"/>
      <c r="M14" s="411"/>
      <c r="N14" s="411">
        <v>1203</v>
      </c>
    </row>
    <row r="15" spans="1:14" ht="13.5" customHeight="1">
      <c r="A15" s="5">
        <v>7</v>
      </c>
      <c r="B15" s="156" t="s">
        <v>884</v>
      </c>
      <c r="C15" s="411">
        <v>3126</v>
      </c>
      <c r="D15" s="205"/>
      <c r="E15" s="411">
        <v>38</v>
      </c>
      <c r="F15" s="411">
        <v>3088</v>
      </c>
      <c r="G15" s="205"/>
      <c r="H15" s="205"/>
      <c r="I15" s="296"/>
      <c r="J15" s="296"/>
      <c r="K15" s="411">
        <v>3126</v>
      </c>
      <c r="L15" s="411"/>
      <c r="M15" s="411"/>
      <c r="N15" s="411">
        <v>3126</v>
      </c>
    </row>
    <row r="16" spans="1:14" ht="13.5" customHeight="1">
      <c r="A16" s="5">
        <v>8</v>
      </c>
      <c r="B16" s="156" t="s">
        <v>885</v>
      </c>
      <c r="C16" s="411">
        <v>900</v>
      </c>
      <c r="D16" s="205"/>
      <c r="E16" s="411">
        <v>55</v>
      </c>
      <c r="F16" s="411">
        <v>845</v>
      </c>
      <c r="G16" s="205"/>
      <c r="H16" s="205"/>
      <c r="I16" s="296"/>
      <c r="J16" s="296"/>
      <c r="K16" s="411">
        <v>900</v>
      </c>
      <c r="L16" s="411"/>
      <c r="M16" s="411"/>
      <c r="N16" s="411">
        <v>900</v>
      </c>
    </row>
    <row r="17" spans="1:14" ht="13.5" customHeight="1">
      <c r="A17" s="5">
        <v>9</v>
      </c>
      <c r="B17" s="156" t="s">
        <v>886</v>
      </c>
      <c r="C17" s="411">
        <v>529</v>
      </c>
      <c r="D17" s="205"/>
      <c r="E17" s="411">
        <v>114</v>
      </c>
      <c r="F17" s="411">
        <v>415</v>
      </c>
      <c r="G17" s="205"/>
      <c r="H17" s="205"/>
      <c r="I17" s="296"/>
      <c r="J17" s="296"/>
      <c r="K17" s="411">
        <v>529</v>
      </c>
      <c r="L17" s="411"/>
      <c r="M17" s="411"/>
      <c r="N17" s="411">
        <v>529</v>
      </c>
    </row>
    <row r="18" spans="1:14" ht="13.5" customHeight="1">
      <c r="A18" s="5">
        <v>10</v>
      </c>
      <c r="B18" s="156" t="s">
        <v>887</v>
      </c>
      <c r="C18" s="411">
        <v>1685</v>
      </c>
      <c r="D18" s="205"/>
      <c r="E18" s="411">
        <v>109</v>
      </c>
      <c r="F18" s="411">
        <v>1576</v>
      </c>
      <c r="G18" s="205"/>
      <c r="H18" s="205"/>
      <c r="I18" s="296"/>
      <c r="J18" s="296"/>
      <c r="K18" s="411">
        <v>1685</v>
      </c>
      <c r="L18" s="411"/>
      <c r="M18" s="411"/>
      <c r="N18" s="411">
        <v>1685</v>
      </c>
    </row>
    <row r="19" spans="1:14" ht="13.5" customHeight="1">
      <c r="A19" s="5">
        <v>11</v>
      </c>
      <c r="B19" s="156" t="s">
        <v>888</v>
      </c>
      <c r="C19" s="411">
        <v>1895</v>
      </c>
      <c r="D19" s="205"/>
      <c r="E19" s="411">
        <v>136</v>
      </c>
      <c r="F19" s="411">
        <v>1759</v>
      </c>
      <c r="G19" s="205"/>
      <c r="H19" s="205"/>
      <c r="I19" s="296"/>
      <c r="J19" s="296"/>
      <c r="K19" s="411">
        <v>1895</v>
      </c>
      <c r="L19" s="411"/>
      <c r="M19" s="411"/>
      <c r="N19" s="411">
        <v>1895</v>
      </c>
    </row>
    <row r="20" spans="1:14" ht="13.5" customHeight="1">
      <c r="A20" s="5">
        <v>12</v>
      </c>
      <c r="B20" s="156" t="s">
        <v>889</v>
      </c>
      <c r="C20" s="411">
        <v>2456</v>
      </c>
      <c r="D20" s="205"/>
      <c r="E20" s="411">
        <v>-42</v>
      </c>
      <c r="F20" s="411">
        <v>2498</v>
      </c>
      <c r="G20" s="205"/>
      <c r="H20" s="205"/>
      <c r="I20" s="296"/>
      <c r="J20" s="296"/>
      <c r="K20" s="411">
        <v>2456</v>
      </c>
      <c r="L20" s="411"/>
      <c r="M20" s="411"/>
      <c r="N20" s="411">
        <v>2456</v>
      </c>
    </row>
    <row r="21" spans="1:14" ht="13.5" customHeight="1">
      <c r="A21" s="5">
        <v>13</v>
      </c>
      <c r="B21" s="156" t="s">
        <v>890</v>
      </c>
      <c r="C21" s="411">
        <v>2110</v>
      </c>
      <c r="D21" s="205"/>
      <c r="E21" s="411">
        <v>260</v>
      </c>
      <c r="F21" s="411">
        <v>1850</v>
      </c>
      <c r="G21" s="205"/>
      <c r="H21" s="205"/>
      <c r="I21" s="296"/>
      <c r="J21" s="296"/>
      <c r="K21" s="411">
        <v>2110</v>
      </c>
      <c r="L21" s="411"/>
      <c r="M21" s="411"/>
      <c r="N21" s="411">
        <v>2110</v>
      </c>
    </row>
    <row r="22" spans="1:14" ht="13.5" customHeight="1">
      <c r="A22" s="5">
        <v>14</v>
      </c>
      <c r="B22" s="156" t="s">
        <v>891</v>
      </c>
      <c r="C22" s="411">
        <v>1776</v>
      </c>
      <c r="D22" s="205"/>
      <c r="E22" s="411">
        <v>211</v>
      </c>
      <c r="F22" s="411">
        <v>1565</v>
      </c>
      <c r="G22" s="205"/>
      <c r="H22" s="205"/>
      <c r="I22" s="296"/>
      <c r="J22" s="296"/>
      <c r="K22" s="411">
        <v>1776</v>
      </c>
      <c r="L22" s="411"/>
      <c r="M22" s="411"/>
      <c r="N22" s="411">
        <v>1776</v>
      </c>
    </row>
    <row r="23" spans="1:14" ht="13.5" customHeight="1">
      <c r="A23" s="5">
        <v>15</v>
      </c>
      <c r="B23" s="156" t="s">
        <v>892</v>
      </c>
      <c r="C23" s="411">
        <v>3045</v>
      </c>
      <c r="D23" s="205"/>
      <c r="E23" s="411">
        <v>94</v>
      </c>
      <c r="F23" s="411">
        <v>2951</v>
      </c>
      <c r="G23" s="205"/>
      <c r="H23" s="205"/>
      <c r="I23" s="296"/>
      <c r="J23" s="296"/>
      <c r="K23" s="411">
        <v>3045</v>
      </c>
      <c r="L23" s="411"/>
      <c r="M23" s="411"/>
      <c r="N23" s="411">
        <v>3045</v>
      </c>
    </row>
    <row r="24" spans="1:14" ht="13.5" customHeight="1">
      <c r="A24" s="5">
        <v>16</v>
      </c>
      <c r="B24" s="156" t="s">
        <v>893</v>
      </c>
      <c r="C24" s="411">
        <v>2015</v>
      </c>
      <c r="D24" s="205"/>
      <c r="E24" s="411">
        <v>29</v>
      </c>
      <c r="F24" s="411">
        <v>1986</v>
      </c>
      <c r="G24" s="205"/>
      <c r="H24" s="205"/>
      <c r="I24" s="296"/>
      <c r="J24" s="296"/>
      <c r="K24" s="411">
        <v>2015</v>
      </c>
      <c r="L24" s="411"/>
      <c r="M24" s="411"/>
      <c r="N24" s="411">
        <v>2015</v>
      </c>
    </row>
    <row r="25" spans="1:14" ht="13.5" customHeight="1">
      <c r="A25" s="5">
        <v>17</v>
      </c>
      <c r="B25" s="156" t="s">
        <v>894</v>
      </c>
      <c r="C25" s="411">
        <v>414</v>
      </c>
      <c r="D25" s="205"/>
      <c r="E25" s="411">
        <v>27</v>
      </c>
      <c r="F25" s="411">
        <v>387</v>
      </c>
      <c r="G25" s="205"/>
      <c r="H25" s="205"/>
      <c r="I25" s="296"/>
      <c r="J25" s="296"/>
      <c r="K25" s="411">
        <v>414</v>
      </c>
      <c r="L25" s="411"/>
      <c r="M25" s="411"/>
      <c r="N25" s="411">
        <v>414</v>
      </c>
    </row>
    <row r="26" spans="1:14" ht="13.5" customHeight="1">
      <c r="A26" s="5">
        <v>18</v>
      </c>
      <c r="B26" s="156" t="s">
        <v>895</v>
      </c>
      <c r="C26" s="411">
        <v>2070</v>
      </c>
      <c r="D26" s="205"/>
      <c r="E26" s="411">
        <v>1419</v>
      </c>
      <c r="F26" s="411">
        <v>651</v>
      </c>
      <c r="G26" s="205"/>
      <c r="H26" s="205"/>
      <c r="I26" s="296"/>
      <c r="J26" s="296"/>
      <c r="K26" s="411">
        <v>2070</v>
      </c>
      <c r="L26" s="411"/>
      <c r="M26" s="411"/>
      <c r="N26" s="411">
        <v>2070</v>
      </c>
    </row>
    <row r="27" spans="1:14" ht="13.5" customHeight="1">
      <c r="A27" s="5">
        <v>19</v>
      </c>
      <c r="B27" s="156" t="s">
        <v>896</v>
      </c>
      <c r="C27" s="411">
        <v>3246</v>
      </c>
      <c r="D27" s="205"/>
      <c r="E27" s="411">
        <v>150</v>
      </c>
      <c r="F27" s="411">
        <v>3096</v>
      </c>
      <c r="G27" s="205"/>
      <c r="H27" s="205"/>
      <c r="I27" s="296"/>
      <c r="J27" s="296"/>
      <c r="K27" s="411">
        <v>3246</v>
      </c>
      <c r="L27" s="411"/>
      <c r="M27" s="411"/>
      <c r="N27" s="411">
        <v>3246</v>
      </c>
    </row>
    <row r="28" spans="1:14" ht="13.5" customHeight="1">
      <c r="A28" s="5">
        <v>20</v>
      </c>
      <c r="B28" s="156" t="s">
        <v>897</v>
      </c>
      <c r="C28" s="411">
        <v>2620</v>
      </c>
      <c r="D28" s="205"/>
      <c r="E28" s="411">
        <v>224</v>
      </c>
      <c r="F28" s="411">
        <v>2396</v>
      </c>
      <c r="G28" s="205"/>
      <c r="H28" s="205"/>
      <c r="I28" s="296"/>
      <c r="J28" s="296"/>
      <c r="K28" s="411">
        <v>2620</v>
      </c>
      <c r="L28" s="411"/>
      <c r="M28" s="411"/>
      <c r="N28" s="411">
        <v>2620</v>
      </c>
    </row>
    <row r="29" spans="1:14" ht="13.5" customHeight="1">
      <c r="A29" s="5">
        <v>21</v>
      </c>
      <c r="B29" s="156" t="s">
        <v>898</v>
      </c>
      <c r="C29" s="411">
        <v>2425</v>
      </c>
      <c r="D29" s="205"/>
      <c r="E29" s="411">
        <v>288</v>
      </c>
      <c r="F29" s="411">
        <v>2137</v>
      </c>
      <c r="G29" s="205"/>
      <c r="H29" s="205"/>
      <c r="I29" s="296"/>
      <c r="J29" s="296"/>
      <c r="K29" s="411">
        <v>2425</v>
      </c>
      <c r="L29" s="411"/>
      <c r="M29" s="411"/>
      <c r="N29" s="411">
        <v>2425</v>
      </c>
    </row>
    <row r="30" spans="1:14" ht="13.5" customHeight="1">
      <c r="A30" s="5">
        <v>22</v>
      </c>
      <c r="B30" s="156" t="s">
        <v>899</v>
      </c>
      <c r="C30" s="411">
        <v>2995</v>
      </c>
      <c r="D30" s="205"/>
      <c r="E30" s="411">
        <v>179</v>
      </c>
      <c r="F30" s="411">
        <v>2816</v>
      </c>
      <c r="G30" s="205"/>
      <c r="H30" s="205"/>
      <c r="I30" s="296"/>
      <c r="J30" s="296"/>
      <c r="K30" s="411">
        <v>2995</v>
      </c>
      <c r="L30" s="411"/>
      <c r="M30" s="411"/>
      <c r="N30" s="411">
        <v>2995</v>
      </c>
    </row>
    <row r="31" spans="1:14" ht="13.5" customHeight="1">
      <c r="A31" s="5">
        <v>23</v>
      </c>
      <c r="B31" s="156" t="s">
        <v>900</v>
      </c>
      <c r="C31" s="411">
        <v>2557</v>
      </c>
      <c r="D31" s="205"/>
      <c r="E31" s="411">
        <v>341</v>
      </c>
      <c r="F31" s="411">
        <v>2216</v>
      </c>
      <c r="G31" s="205"/>
      <c r="H31" s="205"/>
      <c r="I31" s="296"/>
      <c r="J31" s="296"/>
      <c r="K31" s="411">
        <v>2557</v>
      </c>
      <c r="L31" s="411"/>
      <c r="M31" s="411"/>
      <c r="N31" s="411">
        <v>2557</v>
      </c>
    </row>
    <row r="32" spans="1:14" ht="13.5" customHeight="1">
      <c r="A32" s="5">
        <v>24</v>
      </c>
      <c r="B32" s="156" t="s">
        <v>901</v>
      </c>
      <c r="C32" s="411">
        <v>2269</v>
      </c>
      <c r="D32" s="205"/>
      <c r="E32" s="411">
        <v>49</v>
      </c>
      <c r="F32" s="411">
        <v>2220</v>
      </c>
      <c r="G32" s="205"/>
      <c r="H32" s="205"/>
      <c r="I32" s="296"/>
      <c r="J32" s="296"/>
      <c r="K32" s="411">
        <v>2269</v>
      </c>
      <c r="L32" s="411"/>
      <c r="M32" s="411"/>
      <c r="N32" s="411">
        <v>2269</v>
      </c>
    </row>
    <row r="33" spans="1:14" ht="13.5" customHeight="1">
      <c r="A33" s="5">
        <v>25</v>
      </c>
      <c r="B33" s="156" t="s">
        <v>902</v>
      </c>
      <c r="C33" s="411">
        <v>1516</v>
      </c>
      <c r="D33" s="205"/>
      <c r="E33" s="411">
        <v>220</v>
      </c>
      <c r="F33" s="411">
        <v>1296</v>
      </c>
      <c r="G33" s="205"/>
      <c r="H33" s="205"/>
      <c r="I33" s="296"/>
      <c r="J33" s="296"/>
      <c r="K33" s="411">
        <v>1516</v>
      </c>
      <c r="L33" s="411"/>
      <c r="M33" s="411"/>
      <c r="N33" s="411">
        <v>1516</v>
      </c>
    </row>
    <row r="34" spans="1:14" ht="13.5" customHeight="1">
      <c r="A34" s="5">
        <v>26</v>
      </c>
      <c r="B34" s="156" t="s">
        <v>903</v>
      </c>
      <c r="C34" s="411">
        <v>1940</v>
      </c>
      <c r="D34" s="205"/>
      <c r="E34" s="411">
        <v>47</v>
      </c>
      <c r="F34" s="411">
        <v>1893</v>
      </c>
      <c r="G34" s="205"/>
      <c r="H34" s="205"/>
      <c r="I34" s="296"/>
      <c r="J34" s="296"/>
      <c r="K34" s="411">
        <v>1940</v>
      </c>
      <c r="L34" s="411"/>
      <c r="M34" s="411"/>
      <c r="N34" s="411">
        <v>1940</v>
      </c>
    </row>
    <row r="35" spans="1:14" ht="13.5" customHeight="1">
      <c r="A35" s="5">
        <v>27</v>
      </c>
      <c r="B35" s="156" t="s">
        <v>904</v>
      </c>
      <c r="C35" s="411">
        <v>2011</v>
      </c>
      <c r="D35" s="205"/>
      <c r="E35" s="411">
        <v>114</v>
      </c>
      <c r="F35" s="411">
        <v>1897</v>
      </c>
      <c r="G35" s="205"/>
      <c r="H35" s="205"/>
      <c r="I35" s="296"/>
      <c r="J35" s="296"/>
      <c r="K35" s="411">
        <v>2011</v>
      </c>
      <c r="L35" s="411"/>
      <c r="M35" s="411"/>
      <c r="N35" s="411">
        <v>2011</v>
      </c>
    </row>
    <row r="36" spans="1:14" ht="13.5" customHeight="1">
      <c r="A36" s="5">
        <v>28</v>
      </c>
      <c r="B36" s="156" t="s">
        <v>905</v>
      </c>
      <c r="C36" s="411">
        <v>1827</v>
      </c>
      <c r="D36" s="205"/>
      <c r="E36" s="411">
        <v>262</v>
      </c>
      <c r="F36" s="411">
        <v>1565</v>
      </c>
      <c r="G36" s="205"/>
      <c r="H36" s="205"/>
      <c r="I36" s="296"/>
      <c r="J36" s="296"/>
      <c r="K36" s="411">
        <v>1827</v>
      </c>
      <c r="L36" s="411"/>
      <c r="M36" s="411"/>
      <c r="N36" s="411">
        <v>1827</v>
      </c>
    </row>
    <row r="37" spans="1:14" ht="13.5" customHeight="1">
      <c r="A37" s="5">
        <v>29</v>
      </c>
      <c r="B37" s="156" t="s">
        <v>906</v>
      </c>
      <c r="C37" s="411">
        <v>2010</v>
      </c>
      <c r="D37" s="205"/>
      <c r="E37" s="411">
        <v>146</v>
      </c>
      <c r="F37" s="411">
        <v>1864</v>
      </c>
      <c r="G37" s="205"/>
      <c r="H37" s="205"/>
      <c r="I37" s="296"/>
      <c r="J37" s="296"/>
      <c r="K37" s="411">
        <v>2010</v>
      </c>
      <c r="L37" s="411"/>
      <c r="M37" s="411"/>
      <c r="N37" s="411">
        <v>2010</v>
      </c>
    </row>
    <row r="38" spans="1:14" ht="13.5" customHeight="1">
      <c r="A38" s="5">
        <v>30</v>
      </c>
      <c r="B38" s="156" t="s">
        <v>907</v>
      </c>
      <c r="C38" s="411">
        <v>1011</v>
      </c>
      <c r="D38" s="205"/>
      <c r="E38" s="411">
        <v>31</v>
      </c>
      <c r="F38" s="411">
        <v>980</v>
      </c>
      <c r="G38" s="205"/>
      <c r="H38" s="205"/>
      <c r="I38" s="296"/>
      <c r="J38" s="296"/>
      <c r="K38" s="411">
        <v>1011</v>
      </c>
      <c r="L38" s="411"/>
      <c r="M38" s="411"/>
      <c r="N38" s="411">
        <v>1011</v>
      </c>
    </row>
    <row r="39" spans="1:14" ht="13.5" customHeight="1">
      <c r="A39" s="5">
        <v>31</v>
      </c>
      <c r="B39" s="321" t="s">
        <v>908</v>
      </c>
      <c r="C39" s="411">
        <v>477</v>
      </c>
      <c r="D39" s="205"/>
      <c r="E39" s="411">
        <v>86</v>
      </c>
      <c r="F39" s="411">
        <v>391</v>
      </c>
      <c r="G39" s="205"/>
      <c r="H39" s="205"/>
      <c r="I39" s="296"/>
      <c r="J39" s="296"/>
      <c r="K39" s="411">
        <v>477</v>
      </c>
      <c r="L39" s="411"/>
      <c r="M39" s="411"/>
      <c r="N39" s="411">
        <v>477</v>
      </c>
    </row>
    <row r="40" spans="1:14" ht="13.5" customHeight="1">
      <c r="A40" s="5">
        <v>32</v>
      </c>
      <c r="B40" s="321" t="s">
        <v>909</v>
      </c>
      <c r="C40" s="411">
        <v>753</v>
      </c>
      <c r="D40" s="205"/>
      <c r="E40" s="411">
        <v>40</v>
      </c>
      <c r="F40" s="411">
        <v>713</v>
      </c>
      <c r="G40" s="205"/>
      <c r="H40" s="205"/>
      <c r="I40" s="296"/>
      <c r="J40" s="296"/>
      <c r="K40" s="411">
        <v>753</v>
      </c>
      <c r="L40" s="411"/>
      <c r="M40" s="411"/>
      <c r="N40" s="411">
        <v>753</v>
      </c>
    </row>
    <row r="41" spans="1:14" ht="13.5" customHeight="1">
      <c r="A41" s="5">
        <v>33</v>
      </c>
      <c r="B41" s="321" t="s">
        <v>910</v>
      </c>
      <c r="C41" s="411">
        <v>1700</v>
      </c>
      <c r="D41" s="205"/>
      <c r="E41" s="411">
        <v>101</v>
      </c>
      <c r="F41" s="411">
        <v>1599</v>
      </c>
      <c r="G41" s="205"/>
      <c r="H41" s="205"/>
      <c r="I41" s="296"/>
      <c r="J41" s="296"/>
      <c r="K41" s="411">
        <v>1700</v>
      </c>
      <c r="L41" s="411"/>
      <c r="M41" s="411"/>
      <c r="N41" s="411">
        <v>1700</v>
      </c>
    </row>
    <row r="42" spans="1:14" ht="13.5" customHeight="1">
      <c r="A42" s="5">
        <v>34</v>
      </c>
      <c r="B42" s="321" t="s">
        <v>911</v>
      </c>
      <c r="C42" s="411">
        <v>1059</v>
      </c>
      <c r="D42" s="205"/>
      <c r="E42" s="411">
        <v>203</v>
      </c>
      <c r="F42" s="411">
        <v>856</v>
      </c>
      <c r="G42" s="205"/>
      <c r="H42" s="205"/>
      <c r="I42" s="296"/>
      <c r="J42" s="296"/>
      <c r="K42" s="411">
        <v>1059</v>
      </c>
      <c r="L42" s="411"/>
      <c r="M42" s="411"/>
      <c r="N42" s="411">
        <v>1059</v>
      </c>
    </row>
    <row r="43" spans="1:14" ht="13.5" customHeight="1">
      <c r="A43" s="5">
        <v>35</v>
      </c>
      <c r="B43" s="321" t="s">
        <v>912</v>
      </c>
      <c r="C43" s="411">
        <v>1494</v>
      </c>
      <c r="D43" s="205"/>
      <c r="E43" s="411">
        <v>118</v>
      </c>
      <c r="F43" s="411">
        <v>1376</v>
      </c>
      <c r="G43" s="205"/>
      <c r="H43" s="205"/>
      <c r="I43" s="296"/>
      <c r="J43" s="296"/>
      <c r="K43" s="411">
        <v>1494</v>
      </c>
      <c r="L43" s="411"/>
      <c r="M43" s="411"/>
      <c r="N43" s="411">
        <v>1494</v>
      </c>
    </row>
    <row r="44" spans="1:14" ht="13.5" customHeight="1">
      <c r="A44" s="5">
        <v>36</v>
      </c>
      <c r="B44" s="321" t="s">
        <v>913</v>
      </c>
      <c r="C44" s="411">
        <v>1285</v>
      </c>
      <c r="D44" s="205"/>
      <c r="E44" s="411">
        <v>44</v>
      </c>
      <c r="F44" s="411">
        <v>1241</v>
      </c>
      <c r="G44" s="205"/>
      <c r="H44" s="205"/>
      <c r="I44" s="296"/>
      <c r="J44" s="296"/>
      <c r="K44" s="411">
        <v>1285</v>
      </c>
      <c r="L44" s="411"/>
      <c r="M44" s="411"/>
      <c r="N44" s="411">
        <v>1285</v>
      </c>
    </row>
    <row r="45" spans="1:14" ht="13.5" customHeight="1">
      <c r="A45" s="5">
        <v>37</v>
      </c>
      <c r="B45" s="321" t="s">
        <v>914</v>
      </c>
      <c r="C45" s="338">
        <v>1716</v>
      </c>
      <c r="D45" s="9"/>
      <c r="E45" s="338">
        <v>65</v>
      </c>
      <c r="F45" s="338">
        <v>1651</v>
      </c>
      <c r="G45" s="9"/>
      <c r="H45" s="205"/>
      <c r="I45" s="206"/>
      <c r="J45" s="206"/>
      <c r="K45" s="338">
        <v>1716</v>
      </c>
      <c r="L45" s="338"/>
      <c r="M45" s="338"/>
      <c r="N45" s="338">
        <v>1716</v>
      </c>
    </row>
    <row r="46" spans="1:14" ht="13.5" customHeight="1">
      <c r="A46" s="5">
        <v>38</v>
      </c>
      <c r="B46" s="321" t="s">
        <v>915</v>
      </c>
      <c r="C46" s="338">
        <v>1526</v>
      </c>
      <c r="D46" s="9"/>
      <c r="E46" s="338">
        <v>127</v>
      </c>
      <c r="F46" s="338">
        <v>1399</v>
      </c>
      <c r="G46" s="9"/>
      <c r="H46" s="205"/>
      <c r="I46" s="206"/>
      <c r="J46" s="206"/>
      <c r="K46" s="338">
        <v>1526</v>
      </c>
      <c r="L46" s="338"/>
      <c r="M46" s="338"/>
      <c r="N46" s="338">
        <v>1526</v>
      </c>
    </row>
    <row r="47" spans="1:14" ht="12.75">
      <c r="A47" s="3" t="s">
        <v>14</v>
      </c>
      <c r="B47" s="9"/>
      <c r="C47" s="9">
        <f>SUM(C9:C46)</f>
        <v>70130</v>
      </c>
      <c r="D47" s="9"/>
      <c r="E47" s="9">
        <f>SUM(E9:E46)</f>
        <v>6399</v>
      </c>
      <c r="F47" s="9">
        <f>SUM(F9:F46)</f>
        <v>63731</v>
      </c>
      <c r="G47" s="9"/>
      <c r="H47" s="9"/>
      <c r="I47" s="206"/>
      <c r="J47" s="206"/>
      <c r="K47" s="9">
        <f>SUM(K9:K46)</f>
        <v>70130</v>
      </c>
      <c r="L47" s="9"/>
      <c r="M47" s="9"/>
      <c r="N47" s="9">
        <f>SUM(N9:N46)</f>
        <v>70130</v>
      </c>
    </row>
    <row r="51" spans="12:16" ht="12.75" customHeight="1">
      <c r="L51" s="594" t="s">
        <v>1086</v>
      </c>
      <c r="M51" s="594"/>
      <c r="N51" s="594"/>
      <c r="O51" s="594"/>
      <c r="P51" s="594"/>
    </row>
    <row r="52" spans="12:16" ht="12.75" customHeight="1">
      <c r="L52" s="594"/>
      <c r="M52" s="594"/>
      <c r="N52" s="594"/>
      <c r="O52" s="594"/>
      <c r="P52" s="594"/>
    </row>
    <row r="53" spans="12:16" ht="12.75" customHeight="1">
      <c r="L53" s="594"/>
      <c r="M53" s="594"/>
      <c r="N53" s="594"/>
      <c r="O53" s="594"/>
      <c r="P53" s="594"/>
    </row>
    <row r="54" spans="12:16" ht="12.75" customHeight="1">
      <c r="L54" s="594"/>
      <c r="M54" s="594"/>
      <c r="N54" s="594"/>
      <c r="O54" s="594"/>
      <c r="P54" s="594"/>
    </row>
  </sheetData>
  <sheetProtection/>
  <mergeCells count="12">
    <mergeCell ref="I6:I7"/>
    <mergeCell ref="J6:J7"/>
    <mergeCell ref="D6:H6"/>
    <mergeCell ref="L51:P54"/>
    <mergeCell ref="C6:C7"/>
    <mergeCell ref="A1:K1"/>
    <mergeCell ref="A2:K2"/>
    <mergeCell ref="A4:H4"/>
    <mergeCell ref="A6:A7"/>
    <mergeCell ref="B6:B7"/>
    <mergeCell ref="K6:N6"/>
    <mergeCell ref="L5: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41.xml><?xml version="1.0" encoding="utf-8"?>
<worksheet xmlns="http://schemas.openxmlformats.org/spreadsheetml/2006/main" xmlns:r="http://schemas.openxmlformats.org/officeDocument/2006/relationships">
  <sheetPr>
    <pageSetUpPr fitToPage="1"/>
  </sheetPr>
  <dimension ref="A1:J54"/>
  <sheetViews>
    <sheetView zoomScaleSheetLayoutView="120" zoomScalePageLayoutView="0" workbookViewId="0" topLeftCell="A43">
      <selection activeCell="M63" sqref="M63:M64"/>
    </sheetView>
  </sheetViews>
  <sheetFormatPr defaultColWidth="9.140625" defaultRowHeight="12.75"/>
  <cols>
    <col min="1" max="1" width="8.28125" style="0" customWidth="1"/>
    <col min="2" max="2" width="28.140625" style="0" customWidth="1"/>
    <col min="3" max="3" width="16.7109375" style="0" customWidth="1"/>
    <col min="4" max="4" width="12.57421875" style="0" customWidth="1"/>
    <col min="5" max="5" width="13.00390625" style="0" customWidth="1"/>
    <col min="6" max="6" width="14.7109375" style="0" customWidth="1"/>
    <col min="7" max="7" width="13.57421875" style="0" customWidth="1"/>
    <col min="8" max="8" width="15.57421875" style="0" customWidth="1"/>
  </cols>
  <sheetData>
    <row r="1" spans="1:8" ht="18">
      <c r="A1" s="642" t="s">
        <v>0</v>
      </c>
      <c r="B1" s="642"/>
      <c r="C1" s="642"/>
      <c r="D1" s="642"/>
      <c r="E1" s="642"/>
      <c r="F1" s="642"/>
      <c r="G1" s="642"/>
      <c r="H1" s="239" t="s">
        <v>512</v>
      </c>
    </row>
    <row r="2" spans="1:7" ht="21">
      <c r="A2" s="643" t="s">
        <v>693</v>
      </c>
      <c r="B2" s="643"/>
      <c r="C2" s="643"/>
      <c r="D2" s="643"/>
      <c r="E2" s="643"/>
      <c r="F2" s="643"/>
      <c r="G2" s="643"/>
    </row>
    <row r="3" spans="1:7" ht="15">
      <c r="A3" s="202"/>
      <c r="B3" s="202"/>
      <c r="C3" s="202"/>
      <c r="D3" s="202"/>
      <c r="E3" s="202"/>
      <c r="F3" s="202"/>
      <c r="G3" s="202"/>
    </row>
    <row r="4" spans="1:7" ht="18">
      <c r="A4" s="642" t="s">
        <v>511</v>
      </c>
      <c r="B4" s="642"/>
      <c r="C4" s="642"/>
      <c r="D4" s="642"/>
      <c r="E4" s="642"/>
      <c r="F4" s="642"/>
      <c r="G4" s="642"/>
    </row>
    <row r="5" spans="1:8" ht="15">
      <c r="A5" s="566" t="s">
        <v>876</v>
      </c>
      <c r="B5" s="566"/>
      <c r="C5" s="203"/>
      <c r="D5" s="203"/>
      <c r="E5" s="203"/>
      <c r="F5" s="203"/>
      <c r="G5" s="732" t="s">
        <v>772</v>
      </c>
      <c r="H5" s="732"/>
    </row>
    <row r="6" spans="1:8" ht="21.75" customHeight="1">
      <c r="A6" s="699" t="s">
        <v>2</v>
      </c>
      <c r="B6" s="699" t="s">
        <v>491</v>
      </c>
      <c r="C6" s="550" t="s">
        <v>31</v>
      </c>
      <c r="D6" s="550" t="s">
        <v>496</v>
      </c>
      <c r="E6" s="550"/>
      <c r="F6" s="548" t="s">
        <v>497</v>
      </c>
      <c r="G6" s="548"/>
      <c r="H6" s="699" t="s">
        <v>217</v>
      </c>
    </row>
    <row r="7" spans="1:8" ht="25.5" customHeight="1">
      <c r="A7" s="700"/>
      <c r="B7" s="700"/>
      <c r="C7" s="550"/>
      <c r="D7" s="5" t="s">
        <v>492</v>
      </c>
      <c r="E7" s="5" t="s">
        <v>493</v>
      </c>
      <c r="F7" s="67" t="s">
        <v>494</v>
      </c>
      <c r="G7" s="5" t="s">
        <v>495</v>
      </c>
      <c r="H7" s="700"/>
    </row>
    <row r="8" spans="1:8" ht="15">
      <c r="A8" s="205" t="s">
        <v>252</v>
      </c>
      <c r="B8" s="205" t="s">
        <v>253</v>
      </c>
      <c r="C8" s="205" t="s">
        <v>254</v>
      </c>
      <c r="D8" s="205" t="s">
        <v>255</v>
      </c>
      <c r="E8" s="205" t="s">
        <v>256</v>
      </c>
      <c r="F8" s="205" t="s">
        <v>257</v>
      </c>
      <c r="G8" s="205" t="s">
        <v>258</v>
      </c>
      <c r="H8" s="205">
        <v>8</v>
      </c>
    </row>
    <row r="9" spans="1:8" ht="13.5" customHeight="1">
      <c r="A9" s="70">
        <v>1</v>
      </c>
      <c r="B9" s="156" t="s">
        <v>958</v>
      </c>
      <c r="C9" s="332" t="s">
        <v>878</v>
      </c>
      <c r="D9" s="335">
        <v>5</v>
      </c>
      <c r="E9" s="335">
        <v>5</v>
      </c>
      <c r="F9" s="336">
        <v>5</v>
      </c>
      <c r="G9" s="70"/>
      <c r="H9" s="18" t="s">
        <v>957</v>
      </c>
    </row>
    <row r="10" spans="1:8" ht="13.5" customHeight="1">
      <c r="A10" s="70">
        <v>2</v>
      </c>
      <c r="B10" s="156" t="s">
        <v>958</v>
      </c>
      <c r="C10" s="332" t="s">
        <v>879</v>
      </c>
      <c r="D10" s="335">
        <v>5</v>
      </c>
      <c r="E10" s="335">
        <v>5</v>
      </c>
      <c r="F10" s="336">
        <v>5</v>
      </c>
      <c r="G10" s="70"/>
      <c r="H10" s="18" t="s">
        <v>957</v>
      </c>
    </row>
    <row r="11" spans="1:8" ht="13.5" customHeight="1">
      <c r="A11" s="70">
        <v>3</v>
      </c>
      <c r="B11" s="156" t="s">
        <v>958</v>
      </c>
      <c r="C11" s="332" t="s">
        <v>880</v>
      </c>
      <c r="D11" s="335">
        <v>5</v>
      </c>
      <c r="E11" s="335">
        <v>5</v>
      </c>
      <c r="F11" s="336">
        <v>5</v>
      </c>
      <c r="G11" s="70"/>
      <c r="H11" s="18" t="s">
        <v>957</v>
      </c>
    </row>
    <row r="12" spans="1:8" ht="13.5" customHeight="1">
      <c r="A12" s="70">
        <v>4</v>
      </c>
      <c r="B12" s="156" t="s">
        <v>958</v>
      </c>
      <c r="C12" s="332" t="s">
        <v>881</v>
      </c>
      <c r="D12" s="335">
        <v>5</v>
      </c>
      <c r="E12" s="335">
        <v>5</v>
      </c>
      <c r="F12" s="336">
        <v>5</v>
      </c>
      <c r="G12" s="70"/>
      <c r="H12" s="18" t="s">
        <v>957</v>
      </c>
    </row>
    <row r="13" spans="1:8" ht="13.5" customHeight="1">
      <c r="A13" s="70">
        <v>5</v>
      </c>
      <c r="B13" s="156" t="s">
        <v>958</v>
      </c>
      <c r="C13" s="332" t="s">
        <v>882</v>
      </c>
      <c r="D13" s="335">
        <v>5</v>
      </c>
      <c r="E13" s="335">
        <v>5</v>
      </c>
      <c r="F13" s="336">
        <v>5</v>
      </c>
      <c r="G13" s="70"/>
      <c r="H13" s="18" t="s">
        <v>957</v>
      </c>
    </row>
    <row r="14" spans="1:8" ht="13.5" customHeight="1">
      <c r="A14" s="70">
        <v>6</v>
      </c>
      <c r="B14" s="156" t="s">
        <v>958</v>
      </c>
      <c r="C14" s="332" t="s">
        <v>883</v>
      </c>
      <c r="D14" s="335">
        <v>5</v>
      </c>
      <c r="E14" s="335">
        <v>5</v>
      </c>
      <c r="F14" s="336">
        <v>5</v>
      </c>
      <c r="G14" s="70"/>
      <c r="H14" s="18" t="s">
        <v>957</v>
      </c>
    </row>
    <row r="15" spans="1:8" ht="13.5" customHeight="1">
      <c r="A15" s="70">
        <v>7</v>
      </c>
      <c r="B15" s="156" t="s">
        <v>958</v>
      </c>
      <c r="C15" s="332" t="s">
        <v>884</v>
      </c>
      <c r="D15" s="335">
        <v>5</v>
      </c>
      <c r="E15" s="335">
        <v>5</v>
      </c>
      <c r="F15" s="336">
        <v>5</v>
      </c>
      <c r="G15" s="70"/>
      <c r="H15" s="18" t="s">
        <v>957</v>
      </c>
    </row>
    <row r="16" spans="1:8" ht="13.5" customHeight="1">
      <c r="A16" s="70">
        <v>8</v>
      </c>
      <c r="B16" s="156" t="s">
        <v>958</v>
      </c>
      <c r="C16" s="332" t="s">
        <v>885</v>
      </c>
      <c r="D16" s="335">
        <v>5</v>
      </c>
      <c r="E16" s="335">
        <v>5</v>
      </c>
      <c r="F16" s="336">
        <v>5</v>
      </c>
      <c r="G16" s="70"/>
      <c r="H16" s="18" t="s">
        <v>957</v>
      </c>
    </row>
    <row r="17" spans="1:8" ht="13.5" customHeight="1">
      <c r="A17" s="70">
        <v>9</v>
      </c>
      <c r="B17" s="156" t="s">
        <v>958</v>
      </c>
      <c r="C17" s="332" t="s">
        <v>886</v>
      </c>
      <c r="D17" s="335">
        <v>5</v>
      </c>
      <c r="E17" s="335">
        <v>5</v>
      </c>
      <c r="F17" s="336">
        <v>5</v>
      </c>
      <c r="G17" s="70"/>
      <c r="H17" s="18" t="s">
        <v>957</v>
      </c>
    </row>
    <row r="18" spans="1:8" ht="13.5" customHeight="1">
      <c r="A18" s="70">
        <v>10</v>
      </c>
      <c r="B18" s="156" t="s">
        <v>958</v>
      </c>
      <c r="C18" s="332" t="s">
        <v>887</v>
      </c>
      <c r="D18" s="335">
        <v>5</v>
      </c>
      <c r="E18" s="335">
        <v>5</v>
      </c>
      <c r="F18" s="336">
        <v>5</v>
      </c>
      <c r="G18" s="70"/>
      <c r="H18" s="18" t="s">
        <v>957</v>
      </c>
    </row>
    <row r="19" spans="1:8" ht="13.5" customHeight="1">
      <c r="A19" s="70">
        <v>11</v>
      </c>
      <c r="B19" s="156" t="s">
        <v>958</v>
      </c>
      <c r="C19" s="332" t="s">
        <v>888</v>
      </c>
      <c r="D19" s="335">
        <v>5</v>
      </c>
      <c r="E19" s="335">
        <v>5</v>
      </c>
      <c r="F19" s="336">
        <v>5</v>
      </c>
      <c r="G19" s="70"/>
      <c r="H19" s="18" t="s">
        <v>957</v>
      </c>
    </row>
    <row r="20" spans="1:8" ht="13.5" customHeight="1">
      <c r="A20" s="70">
        <v>12</v>
      </c>
      <c r="B20" s="156" t="s">
        <v>958</v>
      </c>
      <c r="C20" s="332" t="s">
        <v>889</v>
      </c>
      <c r="D20" s="335">
        <v>5</v>
      </c>
      <c r="E20" s="335">
        <v>5</v>
      </c>
      <c r="F20" s="336">
        <v>5</v>
      </c>
      <c r="G20" s="70"/>
      <c r="H20" s="18" t="s">
        <v>957</v>
      </c>
    </row>
    <row r="21" spans="1:8" ht="13.5" customHeight="1">
      <c r="A21" s="70">
        <v>13</v>
      </c>
      <c r="B21" s="156" t="s">
        <v>958</v>
      </c>
      <c r="C21" s="332" t="s">
        <v>890</v>
      </c>
      <c r="D21" s="335">
        <v>5</v>
      </c>
      <c r="E21" s="335">
        <v>5</v>
      </c>
      <c r="F21" s="336">
        <v>5</v>
      </c>
      <c r="G21" s="70"/>
      <c r="H21" s="18" t="s">
        <v>957</v>
      </c>
    </row>
    <row r="22" spans="1:8" ht="13.5" customHeight="1">
      <c r="A22" s="70">
        <v>14</v>
      </c>
      <c r="B22" s="156" t="s">
        <v>958</v>
      </c>
      <c r="C22" s="332" t="s">
        <v>891</v>
      </c>
      <c r="D22" s="335">
        <v>5</v>
      </c>
      <c r="E22" s="335">
        <v>5</v>
      </c>
      <c r="F22" s="336">
        <v>5</v>
      </c>
      <c r="G22" s="70"/>
      <c r="H22" s="18" t="s">
        <v>957</v>
      </c>
    </row>
    <row r="23" spans="1:8" ht="13.5" customHeight="1">
      <c r="A23" s="70">
        <v>15</v>
      </c>
      <c r="B23" s="156" t="s">
        <v>958</v>
      </c>
      <c r="C23" s="332" t="s">
        <v>892</v>
      </c>
      <c r="D23" s="335">
        <v>5</v>
      </c>
      <c r="E23" s="335">
        <v>5</v>
      </c>
      <c r="F23" s="336">
        <v>5</v>
      </c>
      <c r="G23" s="70"/>
      <c r="H23" s="18" t="s">
        <v>957</v>
      </c>
    </row>
    <row r="24" spans="1:8" ht="13.5" customHeight="1">
      <c r="A24" s="70">
        <v>16</v>
      </c>
      <c r="B24" s="156" t="s">
        <v>958</v>
      </c>
      <c r="C24" s="332" t="s">
        <v>893</v>
      </c>
      <c r="D24" s="335">
        <v>5</v>
      </c>
      <c r="E24" s="335">
        <v>5</v>
      </c>
      <c r="F24" s="336">
        <v>5</v>
      </c>
      <c r="G24" s="70"/>
      <c r="H24" s="18" t="s">
        <v>957</v>
      </c>
    </row>
    <row r="25" spans="1:8" ht="13.5" customHeight="1">
      <c r="A25" s="70">
        <v>17</v>
      </c>
      <c r="B25" s="156" t="s">
        <v>958</v>
      </c>
      <c r="C25" s="332" t="s">
        <v>894</v>
      </c>
      <c r="D25" s="335">
        <v>5</v>
      </c>
      <c r="E25" s="335">
        <v>5</v>
      </c>
      <c r="F25" s="336">
        <v>5</v>
      </c>
      <c r="G25" s="70"/>
      <c r="H25" s="18" t="s">
        <v>957</v>
      </c>
    </row>
    <row r="26" spans="1:8" ht="13.5" customHeight="1">
      <c r="A26" s="70">
        <v>18</v>
      </c>
      <c r="B26" s="156" t="s">
        <v>958</v>
      </c>
      <c r="C26" s="332" t="s">
        <v>895</v>
      </c>
      <c r="D26" s="335">
        <v>5</v>
      </c>
      <c r="E26" s="335">
        <v>5</v>
      </c>
      <c r="F26" s="336">
        <v>5</v>
      </c>
      <c r="G26" s="70"/>
      <c r="H26" s="18" t="s">
        <v>957</v>
      </c>
    </row>
    <row r="27" spans="1:8" ht="13.5" customHeight="1">
      <c r="A27" s="70">
        <v>19</v>
      </c>
      <c r="B27" s="156" t="s">
        <v>958</v>
      </c>
      <c r="C27" s="332" t="s">
        <v>896</v>
      </c>
      <c r="D27" s="335">
        <v>5</v>
      </c>
      <c r="E27" s="335">
        <v>5</v>
      </c>
      <c r="F27" s="336">
        <v>5</v>
      </c>
      <c r="G27" s="70"/>
      <c r="H27" s="18" t="s">
        <v>957</v>
      </c>
    </row>
    <row r="28" spans="1:8" ht="13.5" customHeight="1">
      <c r="A28" s="70">
        <v>20</v>
      </c>
      <c r="B28" s="156" t="s">
        <v>958</v>
      </c>
      <c r="C28" s="332" t="s">
        <v>897</v>
      </c>
      <c r="D28" s="335">
        <v>5</v>
      </c>
      <c r="E28" s="335">
        <v>5</v>
      </c>
      <c r="F28" s="336">
        <v>5</v>
      </c>
      <c r="G28" s="70"/>
      <c r="H28" s="18" t="s">
        <v>957</v>
      </c>
    </row>
    <row r="29" spans="1:8" ht="13.5" customHeight="1">
      <c r="A29" s="70">
        <v>21</v>
      </c>
      <c r="B29" s="156" t="s">
        <v>958</v>
      </c>
      <c r="C29" s="332" t="s">
        <v>898</v>
      </c>
      <c r="D29" s="335">
        <v>5</v>
      </c>
      <c r="E29" s="335">
        <v>5</v>
      </c>
      <c r="F29" s="336">
        <v>5</v>
      </c>
      <c r="G29" s="70"/>
      <c r="H29" s="18" t="s">
        <v>957</v>
      </c>
    </row>
    <row r="30" spans="1:8" ht="13.5" customHeight="1">
      <c r="A30" s="70">
        <v>22</v>
      </c>
      <c r="B30" s="156" t="s">
        <v>958</v>
      </c>
      <c r="C30" s="332" t="s">
        <v>899</v>
      </c>
      <c r="D30" s="335">
        <v>5</v>
      </c>
      <c r="E30" s="335">
        <v>5</v>
      </c>
      <c r="F30" s="336">
        <v>5</v>
      </c>
      <c r="G30" s="70"/>
      <c r="H30" s="18" t="s">
        <v>957</v>
      </c>
    </row>
    <row r="31" spans="1:8" ht="13.5" customHeight="1">
      <c r="A31" s="70">
        <v>23</v>
      </c>
      <c r="B31" s="156" t="s">
        <v>958</v>
      </c>
      <c r="C31" s="332" t="s">
        <v>900</v>
      </c>
      <c r="D31" s="335">
        <v>5</v>
      </c>
      <c r="E31" s="335">
        <v>5</v>
      </c>
      <c r="F31" s="336">
        <v>5</v>
      </c>
      <c r="G31" s="70"/>
      <c r="H31" s="18" t="s">
        <v>957</v>
      </c>
    </row>
    <row r="32" spans="1:8" ht="13.5" customHeight="1">
      <c r="A32" s="70">
        <v>24</v>
      </c>
      <c r="B32" s="156" t="s">
        <v>958</v>
      </c>
      <c r="C32" s="332" t="s">
        <v>901</v>
      </c>
      <c r="D32" s="335">
        <v>5</v>
      </c>
      <c r="E32" s="335">
        <v>5</v>
      </c>
      <c r="F32" s="336">
        <v>5</v>
      </c>
      <c r="G32" s="70"/>
      <c r="H32" s="18" t="s">
        <v>957</v>
      </c>
    </row>
    <row r="33" spans="1:8" ht="13.5" customHeight="1">
      <c r="A33" s="70">
        <v>25</v>
      </c>
      <c r="B33" s="156" t="s">
        <v>958</v>
      </c>
      <c r="C33" s="332" t="s">
        <v>902</v>
      </c>
      <c r="D33" s="335">
        <v>5</v>
      </c>
      <c r="E33" s="335">
        <v>5</v>
      </c>
      <c r="F33" s="336">
        <v>5</v>
      </c>
      <c r="G33" s="70"/>
      <c r="H33" s="18" t="s">
        <v>957</v>
      </c>
    </row>
    <row r="34" spans="1:8" ht="13.5" customHeight="1">
      <c r="A34" s="70">
        <v>26</v>
      </c>
      <c r="B34" s="156" t="s">
        <v>958</v>
      </c>
      <c r="C34" s="332" t="s">
        <v>903</v>
      </c>
      <c r="D34" s="335">
        <v>5</v>
      </c>
      <c r="E34" s="335">
        <v>5</v>
      </c>
      <c r="F34" s="336">
        <v>5</v>
      </c>
      <c r="G34" s="70"/>
      <c r="H34" s="18" t="s">
        <v>957</v>
      </c>
    </row>
    <row r="35" spans="1:8" ht="13.5" customHeight="1">
      <c r="A35" s="70">
        <v>27</v>
      </c>
      <c r="B35" s="156" t="s">
        <v>958</v>
      </c>
      <c r="C35" s="332" t="s">
        <v>904</v>
      </c>
      <c r="D35" s="335">
        <v>5</v>
      </c>
      <c r="E35" s="335">
        <v>5</v>
      </c>
      <c r="F35" s="336">
        <v>5</v>
      </c>
      <c r="G35" s="70"/>
      <c r="H35" s="18" t="s">
        <v>957</v>
      </c>
    </row>
    <row r="36" spans="1:8" ht="13.5" customHeight="1">
      <c r="A36" s="70">
        <v>28</v>
      </c>
      <c r="B36" s="156" t="s">
        <v>958</v>
      </c>
      <c r="C36" s="332" t="s">
        <v>905</v>
      </c>
      <c r="D36" s="335">
        <v>5</v>
      </c>
      <c r="E36" s="335">
        <v>5</v>
      </c>
      <c r="F36" s="336">
        <v>5</v>
      </c>
      <c r="G36" s="70"/>
      <c r="H36" s="18" t="s">
        <v>957</v>
      </c>
    </row>
    <row r="37" spans="1:8" ht="13.5" customHeight="1">
      <c r="A37" s="70">
        <v>29</v>
      </c>
      <c r="B37" s="156" t="s">
        <v>958</v>
      </c>
      <c r="C37" s="332" t="s">
        <v>906</v>
      </c>
      <c r="D37" s="335">
        <v>5</v>
      </c>
      <c r="E37" s="335">
        <v>5</v>
      </c>
      <c r="F37" s="336">
        <v>5</v>
      </c>
      <c r="G37" s="70"/>
      <c r="H37" s="18" t="s">
        <v>957</v>
      </c>
    </row>
    <row r="38" spans="1:8" ht="13.5" customHeight="1">
      <c r="A38" s="70">
        <v>30</v>
      </c>
      <c r="B38" s="156" t="s">
        <v>958</v>
      </c>
      <c r="C38" s="321" t="s">
        <v>907</v>
      </c>
      <c r="D38" s="335">
        <v>5</v>
      </c>
      <c r="E38" s="335">
        <v>5</v>
      </c>
      <c r="F38" s="336">
        <v>5</v>
      </c>
      <c r="G38" s="20"/>
      <c r="H38" s="18" t="s">
        <v>957</v>
      </c>
    </row>
    <row r="39" spans="1:8" ht="13.5" customHeight="1">
      <c r="A39" s="70">
        <v>31</v>
      </c>
      <c r="B39" s="156" t="s">
        <v>958</v>
      </c>
      <c r="C39" s="321" t="s">
        <v>908</v>
      </c>
      <c r="D39" s="335">
        <v>5</v>
      </c>
      <c r="E39" s="335">
        <v>5</v>
      </c>
      <c r="F39" s="336">
        <v>5</v>
      </c>
      <c r="G39" s="20"/>
      <c r="H39" s="18" t="s">
        <v>957</v>
      </c>
    </row>
    <row r="40" spans="1:8" ht="13.5" customHeight="1">
      <c r="A40" s="70">
        <v>32</v>
      </c>
      <c r="B40" s="156" t="s">
        <v>958</v>
      </c>
      <c r="C40" s="321" t="s">
        <v>909</v>
      </c>
      <c r="D40" s="335">
        <v>5</v>
      </c>
      <c r="E40" s="335">
        <v>5</v>
      </c>
      <c r="F40" s="336">
        <v>5</v>
      </c>
      <c r="G40" s="20"/>
      <c r="H40" s="18" t="s">
        <v>957</v>
      </c>
    </row>
    <row r="41" spans="1:8" ht="13.5" customHeight="1">
      <c r="A41" s="70">
        <v>33</v>
      </c>
      <c r="B41" s="156" t="s">
        <v>958</v>
      </c>
      <c r="C41" s="321" t="s">
        <v>910</v>
      </c>
      <c r="D41" s="335">
        <v>5</v>
      </c>
      <c r="E41" s="335">
        <v>5</v>
      </c>
      <c r="F41" s="336">
        <v>5</v>
      </c>
      <c r="G41" s="20"/>
      <c r="H41" s="18" t="s">
        <v>957</v>
      </c>
    </row>
    <row r="42" spans="1:9" ht="13.5" customHeight="1">
      <c r="A42" s="70">
        <v>34</v>
      </c>
      <c r="B42" s="156" t="s">
        <v>958</v>
      </c>
      <c r="C42" s="321" t="s">
        <v>911</v>
      </c>
      <c r="D42" s="335">
        <v>5</v>
      </c>
      <c r="E42" s="335">
        <v>5</v>
      </c>
      <c r="F42" s="336">
        <v>5</v>
      </c>
      <c r="G42" s="20"/>
      <c r="H42" s="18" t="s">
        <v>957</v>
      </c>
      <c r="I42" s="16" t="s">
        <v>392</v>
      </c>
    </row>
    <row r="43" spans="1:8" ht="13.5" customHeight="1">
      <c r="A43" s="70">
        <v>35</v>
      </c>
      <c r="B43" s="156" t="s">
        <v>958</v>
      </c>
      <c r="C43" s="321" t="s">
        <v>912</v>
      </c>
      <c r="D43" s="335">
        <v>5</v>
      </c>
      <c r="E43" s="335">
        <v>5</v>
      </c>
      <c r="F43" s="336">
        <v>5</v>
      </c>
      <c r="G43" s="20"/>
      <c r="H43" s="18" t="s">
        <v>957</v>
      </c>
    </row>
    <row r="44" spans="1:8" ht="13.5" customHeight="1">
      <c r="A44" s="70">
        <v>36</v>
      </c>
      <c r="B44" s="156" t="s">
        <v>958</v>
      </c>
      <c r="C44" s="321" t="s">
        <v>913</v>
      </c>
      <c r="D44" s="335">
        <v>5</v>
      </c>
      <c r="E44" s="335">
        <v>5</v>
      </c>
      <c r="F44" s="336">
        <v>5</v>
      </c>
      <c r="G44" s="20"/>
      <c r="H44" s="18" t="s">
        <v>957</v>
      </c>
    </row>
    <row r="45" spans="1:8" ht="13.5" customHeight="1">
      <c r="A45" s="70">
        <v>37</v>
      </c>
      <c r="B45" s="156" t="s">
        <v>958</v>
      </c>
      <c r="C45" s="321" t="s">
        <v>914</v>
      </c>
      <c r="D45" s="335">
        <v>5</v>
      </c>
      <c r="E45" s="335">
        <v>5</v>
      </c>
      <c r="F45" s="336">
        <v>5</v>
      </c>
      <c r="G45" s="20"/>
      <c r="H45" s="18" t="s">
        <v>957</v>
      </c>
    </row>
    <row r="46" spans="1:8" ht="13.5" customHeight="1">
      <c r="A46" s="70">
        <v>38</v>
      </c>
      <c r="B46" s="156" t="s">
        <v>958</v>
      </c>
      <c r="C46" s="321" t="s">
        <v>915</v>
      </c>
      <c r="D46" s="335">
        <v>5</v>
      </c>
      <c r="E46" s="335">
        <v>5</v>
      </c>
      <c r="F46" s="336">
        <v>5</v>
      </c>
      <c r="G46" s="20"/>
      <c r="H46" s="18" t="s">
        <v>957</v>
      </c>
    </row>
    <row r="47" spans="1:8" ht="12.75">
      <c r="A47" s="543" t="s">
        <v>14</v>
      </c>
      <c r="B47" s="544"/>
      <c r="C47" s="9"/>
      <c r="D47" s="338">
        <f>SUM(D9:D46)</f>
        <v>190</v>
      </c>
      <c r="E47" s="338">
        <f>SUM(E9:E46)</f>
        <v>190</v>
      </c>
      <c r="F47" s="338">
        <f>SUM(F9:F46)</f>
        <v>190</v>
      </c>
      <c r="G47" s="9"/>
      <c r="H47" s="9"/>
    </row>
    <row r="51" spans="6:10" ht="12.75" customHeight="1">
      <c r="F51" s="594" t="s">
        <v>1086</v>
      </c>
      <c r="G51" s="594"/>
      <c r="H51" s="594"/>
      <c r="I51" s="594"/>
      <c r="J51" s="594"/>
    </row>
    <row r="52" spans="6:10" ht="12.75" customHeight="1">
      <c r="F52" s="594"/>
      <c r="G52" s="594"/>
      <c r="H52" s="594"/>
      <c r="I52" s="594"/>
      <c r="J52" s="594"/>
    </row>
    <row r="53" spans="6:10" ht="12.75" customHeight="1">
      <c r="F53" s="594"/>
      <c r="G53" s="594"/>
      <c r="H53" s="594"/>
      <c r="I53" s="594"/>
      <c r="J53" s="594"/>
    </row>
    <row r="54" spans="6:10" ht="12.75" customHeight="1">
      <c r="F54" s="594"/>
      <c r="G54" s="594"/>
      <c r="H54" s="594"/>
      <c r="I54" s="594"/>
      <c r="J54" s="594"/>
    </row>
  </sheetData>
  <sheetProtection/>
  <mergeCells count="13">
    <mergeCell ref="A47:B47"/>
    <mergeCell ref="C6:C7"/>
    <mergeCell ref="F6:G6"/>
    <mergeCell ref="D6:E6"/>
    <mergeCell ref="H6:H7"/>
    <mergeCell ref="F51:J54"/>
    <mergeCell ref="A1:G1"/>
    <mergeCell ref="A2:G2"/>
    <mergeCell ref="A4:G4"/>
    <mergeCell ref="A6:A7"/>
    <mergeCell ref="B6:B7"/>
    <mergeCell ref="G5:H5"/>
    <mergeCell ref="A5:B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42.xml><?xml version="1.0" encoding="utf-8"?>
<worksheet xmlns="http://schemas.openxmlformats.org/spreadsheetml/2006/main" xmlns:r="http://schemas.openxmlformats.org/officeDocument/2006/relationships">
  <sheetPr>
    <pageSetUpPr fitToPage="1"/>
  </sheetPr>
  <dimension ref="A1:N55"/>
  <sheetViews>
    <sheetView zoomScale="85" zoomScaleNormal="85" zoomScaleSheetLayoutView="84" zoomScalePageLayoutView="0" workbookViewId="0" topLeftCell="A40">
      <selection activeCell="O69" sqref="O69:O70"/>
    </sheetView>
  </sheetViews>
  <sheetFormatPr defaultColWidth="9.140625" defaultRowHeight="12.75"/>
  <cols>
    <col min="1" max="1" width="6.421875" style="0" customWidth="1"/>
    <col min="2" max="2" width="15.421875" style="0" customWidth="1"/>
    <col min="3" max="3" width="15.28125" style="0" customWidth="1"/>
    <col min="4" max="5" width="15.421875" style="0" customWidth="1"/>
    <col min="6" max="9" width="15.7109375" style="0" customWidth="1"/>
    <col min="10" max="10" width="15.421875" style="0" customWidth="1"/>
    <col min="11" max="11" width="20.00390625" style="0" customWidth="1"/>
    <col min="12" max="12" width="14.28125" style="0" customWidth="1"/>
  </cols>
  <sheetData>
    <row r="1" spans="1:12" ht="18">
      <c r="A1" s="642" t="s">
        <v>0</v>
      </c>
      <c r="B1" s="642"/>
      <c r="C1" s="642"/>
      <c r="D1" s="642"/>
      <c r="E1" s="642"/>
      <c r="F1" s="642"/>
      <c r="G1" s="642"/>
      <c r="H1" s="642"/>
      <c r="I1" s="642"/>
      <c r="J1" s="642"/>
      <c r="K1" s="642"/>
      <c r="L1" s="239" t="s">
        <v>514</v>
      </c>
    </row>
    <row r="2" spans="1:11" ht="21">
      <c r="A2" s="643" t="s">
        <v>693</v>
      </c>
      <c r="B2" s="643"/>
      <c r="C2" s="643"/>
      <c r="D2" s="643"/>
      <c r="E2" s="643"/>
      <c r="F2" s="643"/>
      <c r="G2" s="643"/>
      <c r="H2" s="643"/>
      <c r="I2" s="643"/>
      <c r="J2" s="643"/>
      <c r="K2" s="643"/>
    </row>
    <row r="3" spans="1:11" ht="15">
      <c r="A3" s="202"/>
      <c r="B3" s="202"/>
      <c r="C3" s="202"/>
      <c r="D3" s="202"/>
      <c r="E3" s="202"/>
      <c r="F3" s="202"/>
      <c r="G3" s="202"/>
      <c r="H3" s="202"/>
      <c r="I3" s="202"/>
      <c r="J3" s="202"/>
      <c r="K3" s="202"/>
    </row>
    <row r="4" spans="1:11" ht="18">
      <c r="A4" s="642" t="s">
        <v>513</v>
      </c>
      <c r="B4" s="642"/>
      <c r="C4" s="642"/>
      <c r="D4" s="642"/>
      <c r="E4" s="642"/>
      <c r="F4" s="642"/>
      <c r="G4" s="642"/>
      <c r="H4" s="642"/>
      <c r="I4" s="642"/>
      <c r="J4" s="642"/>
      <c r="K4" s="642"/>
    </row>
    <row r="5" spans="1:12" ht="15">
      <c r="A5" s="566" t="s">
        <v>876</v>
      </c>
      <c r="B5" s="566"/>
      <c r="C5" s="203"/>
      <c r="D5" s="203"/>
      <c r="E5" s="203"/>
      <c r="F5" s="203"/>
      <c r="G5" s="203"/>
      <c r="H5" s="203"/>
      <c r="I5" s="203"/>
      <c r="J5" s="698" t="s">
        <v>772</v>
      </c>
      <c r="K5" s="698"/>
      <c r="L5" s="698"/>
    </row>
    <row r="6" spans="1:12" ht="21.75" customHeight="1">
      <c r="A6" s="699" t="s">
        <v>2</v>
      </c>
      <c r="B6" s="699" t="s">
        <v>31</v>
      </c>
      <c r="C6" s="547" t="s">
        <v>456</v>
      </c>
      <c r="D6" s="548"/>
      <c r="E6" s="549"/>
      <c r="F6" s="547" t="s">
        <v>462</v>
      </c>
      <c r="G6" s="548"/>
      <c r="H6" s="548"/>
      <c r="I6" s="549"/>
      <c r="J6" s="550" t="s">
        <v>464</v>
      </c>
      <c r="K6" s="550"/>
      <c r="L6" s="550"/>
    </row>
    <row r="7" spans="1:12" ht="29.25" customHeight="1">
      <c r="A7" s="700"/>
      <c r="B7" s="700"/>
      <c r="C7" s="232" t="s">
        <v>207</v>
      </c>
      <c r="D7" s="232" t="s">
        <v>458</v>
      </c>
      <c r="E7" s="232" t="s">
        <v>463</v>
      </c>
      <c r="F7" s="232" t="s">
        <v>207</v>
      </c>
      <c r="G7" s="232" t="s">
        <v>457</v>
      </c>
      <c r="H7" s="232" t="s">
        <v>459</v>
      </c>
      <c r="I7" s="232" t="s">
        <v>463</v>
      </c>
      <c r="J7" s="5" t="s">
        <v>460</v>
      </c>
      <c r="K7" s="5" t="s">
        <v>461</v>
      </c>
      <c r="L7" s="232" t="s">
        <v>463</v>
      </c>
    </row>
    <row r="8" spans="1:12" ht="15">
      <c r="A8" s="205" t="s">
        <v>252</v>
      </c>
      <c r="B8" s="205" t="s">
        <v>253</v>
      </c>
      <c r="C8" s="205" t="s">
        <v>254</v>
      </c>
      <c r="D8" s="205" t="s">
        <v>255</v>
      </c>
      <c r="E8" s="205" t="s">
        <v>256</v>
      </c>
      <c r="F8" s="205" t="s">
        <v>257</v>
      </c>
      <c r="G8" s="205" t="s">
        <v>258</v>
      </c>
      <c r="H8" s="205" t="s">
        <v>259</v>
      </c>
      <c r="I8" s="205" t="s">
        <v>278</v>
      </c>
      <c r="J8" s="205" t="s">
        <v>279</v>
      </c>
      <c r="K8" s="205" t="s">
        <v>280</v>
      </c>
      <c r="L8" s="205" t="s">
        <v>308</v>
      </c>
    </row>
    <row r="9" spans="1:12" ht="14.25" customHeight="1">
      <c r="A9" s="5">
        <v>1</v>
      </c>
      <c r="B9" s="156" t="s">
        <v>878</v>
      </c>
      <c r="C9" s="733" t="s">
        <v>1083</v>
      </c>
      <c r="D9" s="734"/>
      <c r="E9" s="734"/>
      <c r="F9" s="734"/>
      <c r="G9" s="734"/>
      <c r="H9" s="734"/>
      <c r="I9" s="734"/>
      <c r="J9" s="734"/>
      <c r="K9" s="734"/>
      <c r="L9" s="735"/>
    </row>
    <row r="10" spans="1:12" ht="14.25" customHeight="1">
      <c r="A10" s="5">
        <v>2</v>
      </c>
      <c r="B10" s="156" t="s">
        <v>879</v>
      </c>
      <c r="C10" s="736"/>
      <c r="D10" s="737"/>
      <c r="E10" s="737"/>
      <c r="F10" s="737"/>
      <c r="G10" s="737"/>
      <c r="H10" s="737"/>
      <c r="I10" s="737"/>
      <c r="J10" s="737"/>
      <c r="K10" s="737"/>
      <c r="L10" s="738"/>
    </row>
    <row r="11" spans="1:12" ht="14.25" customHeight="1">
      <c r="A11" s="5">
        <v>3</v>
      </c>
      <c r="B11" s="156" t="s">
        <v>880</v>
      </c>
      <c r="C11" s="736"/>
      <c r="D11" s="737"/>
      <c r="E11" s="737"/>
      <c r="F11" s="737"/>
      <c r="G11" s="737"/>
      <c r="H11" s="737"/>
      <c r="I11" s="737"/>
      <c r="J11" s="737"/>
      <c r="K11" s="737"/>
      <c r="L11" s="738"/>
    </row>
    <row r="12" spans="1:12" ht="14.25" customHeight="1">
      <c r="A12" s="5">
        <v>4</v>
      </c>
      <c r="B12" s="156" t="s">
        <v>881</v>
      </c>
      <c r="C12" s="736"/>
      <c r="D12" s="737"/>
      <c r="E12" s="737"/>
      <c r="F12" s="737"/>
      <c r="G12" s="737"/>
      <c r="H12" s="737"/>
      <c r="I12" s="737"/>
      <c r="J12" s="737"/>
      <c r="K12" s="737"/>
      <c r="L12" s="738"/>
    </row>
    <row r="13" spans="1:12" ht="14.25" customHeight="1">
      <c r="A13" s="5">
        <v>5</v>
      </c>
      <c r="B13" s="156" t="s">
        <v>882</v>
      </c>
      <c r="C13" s="736"/>
      <c r="D13" s="737"/>
      <c r="E13" s="737"/>
      <c r="F13" s="737"/>
      <c r="G13" s="737"/>
      <c r="H13" s="737"/>
      <c r="I13" s="737"/>
      <c r="J13" s="737"/>
      <c r="K13" s="737"/>
      <c r="L13" s="738"/>
    </row>
    <row r="14" spans="1:12" ht="14.25" customHeight="1">
      <c r="A14" s="5">
        <v>6</v>
      </c>
      <c r="B14" s="156" t="s">
        <v>883</v>
      </c>
      <c r="C14" s="736"/>
      <c r="D14" s="737"/>
      <c r="E14" s="737"/>
      <c r="F14" s="737"/>
      <c r="G14" s="737"/>
      <c r="H14" s="737"/>
      <c r="I14" s="737"/>
      <c r="J14" s="737"/>
      <c r="K14" s="737"/>
      <c r="L14" s="738"/>
    </row>
    <row r="15" spans="1:12" ht="14.25" customHeight="1">
      <c r="A15" s="5">
        <v>7</v>
      </c>
      <c r="B15" s="156" t="s">
        <v>884</v>
      </c>
      <c r="C15" s="736"/>
      <c r="D15" s="737"/>
      <c r="E15" s="737"/>
      <c r="F15" s="737"/>
      <c r="G15" s="737"/>
      <c r="H15" s="737"/>
      <c r="I15" s="737"/>
      <c r="J15" s="737"/>
      <c r="K15" s="737"/>
      <c r="L15" s="738"/>
    </row>
    <row r="16" spans="1:12" ht="14.25" customHeight="1">
      <c r="A16" s="5">
        <v>8</v>
      </c>
      <c r="B16" s="156" t="s">
        <v>885</v>
      </c>
      <c r="C16" s="736"/>
      <c r="D16" s="737"/>
      <c r="E16" s="737"/>
      <c r="F16" s="737"/>
      <c r="G16" s="737"/>
      <c r="H16" s="737"/>
      <c r="I16" s="737"/>
      <c r="J16" s="737"/>
      <c r="K16" s="737"/>
      <c r="L16" s="738"/>
    </row>
    <row r="17" spans="1:12" ht="14.25" customHeight="1">
      <c r="A17" s="5">
        <v>9</v>
      </c>
      <c r="B17" s="156" t="s">
        <v>886</v>
      </c>
      <c r="C17" s="736"/>
      <c r="D17" s="737"/>
      <c r="E17" s="737"/>
      <c r="F17" s="737"/>
      <c r="G17" s="737"/>
      <c r="H17" s="737"/>
      <c r="I17" s="737"/>
      <c r="J17" s="737"/>
      <c r="K17" s="737"/>
      <c r="L17" s="738"/>
    </row>
    <row r="18" spans="1:14" ht="14.25" customHeight="1">
      <c r="A18" s="5">
        <v>10</v>
      </c>
      <c r="B18" s="156" t="s">
        <v>887</v>
      </c>
      <c r="C18" s="736"/>
      <c r="D18" s="737"/>
      <c r="E18" s="737"/>
      <c r="F18" s="737"/>
      <c r="G18" s="737"/>
      <c r="H18" s="737"/>
      <c r="I18" s="737"/>
      <c r="J18" s="737"/>
      <c r="K18" s="737"/>
      <c r="L18" s="738"/>
      <c r="N18" t="s">
        <v>10</v>
      </c>
    </row>
    <row r="19" spans="1:12" ht="14.25" customHeight="1">
      <c r="A19" s="5">
        <v>11</v>
      </c>
      <c r="B19" s="156" t="s">
        <v>888</v>
      </c>
      <c r="C19" s="736"/>
      <c r="D19" s="737"/>
      <c r="E19" s="737"/>
      <c r="F19" s="737"/>
      <c r="G19" s="737"/>
      <c r="H19" s="737"/>
      <c r="I19" s="737"/>
      <c r="J19" s="737"/>
      <c r="K19" s="737"/>
      <c r="L19" s="738"/>
    </row>
    <row r="20" spans="1:12" ht="14.25" customHeight="1">
      <c r="A20" s="5">
        <v>12</v>
      </c>
      <c r="B20" s="156" t="s">
        <v>889</v>
      </c>
      <c r="C20" s="736"/>
      <c r="D20" s="737"/>
      <c r="E20" s="737"/>
      <c r="F20" s="737"/>
      <c r="G20" s="737"/>
      <c r="H20" s="737"/>
      <c r="I20" s="737"/>
      <c r="J20" s="737"/>
      <c r="K20" s="737"/>
      <c r="L20" s="738"/>
    </row>
    <row r="21" spans="1:12" ht="14.25" customHeight="1">
      <c r="A21" s="5">
        <v>13</v>
      </c>
      <c r="B21" s="156" t="s">
        <v>890</v>
      </c>
      <c r="C21" s="736"/>
      <c r="D21" s="737"/>
      <c r="E21" s="737"/>
      <c r="F21" s="737"/>
      <c r="G21" s="737"/>
      <c r="H21" s="737"/>
      <c r="I21" s="737"/>
      <c r="J21" s="737"/>
      <c r="K21" s="737"/>
      <c r="L21" s="738"/>
    </row>
    <row r="22" spans="1:12" ht="14.25" customHeight="1">
      <c r="A22" s="5">
        <v>14</v>
      </c>
      <c r="B22" s="156" t="s">
        <v>891</v>
      </c>
      <c r="C22" s="736"/>
      <c r="D22" s="737"/>
      <c r="E22" s="737"/>
      <c r="F22" s="737"/>
      <c r="G22" s="737"/>
      <c r="H22" s="737"/>
      <c r="I22" s="737"/>
      <c r="J22" s="737"/>
      <c r="K22" s="737"/>
      <c r="L22" s="738"/>
    </row>
    <row r="23" spans="1:12" ht="14.25" customHeight="1">
      <c r="A23" s="5">
        <v>15</v>
      </c>
      <c r="B23" s="156" t="s">
        <v>892</v>
      </c>
      <c r="C23" s="736"/>
      <c r="D23" s="737"/>
      <c r="E23" s="737"/>
      <c r="F23" s="737"/>
      <c r="G23" s="737"/>
      <c r="H23" s="737"/>
      <c r="I23" s="737"/>
      <c r="J23" s="737"/>
      <c r="K23" s="737"/>
      <c r="L23" s="738"/>
    </row>
    <row r="24" spans="1:12" ht="14.25" customHeight="1">
      <c r="A24" s="5">
        <v>16</v>
      </c>
      <c r="B24" s="156" t="s">
        <v>893</v>
      </c>
      <c r="C24" s="736"/>
      <c r="D24" s="737"/>
      <c r="E24" s="737"/>
      <c r="F24" s="737"/>
      <c r="G24" s="737"/>
      <c r="H24" s="737"/>
      <c r="I24" s="737"/>
      <c r="J24" s="737"/>
      <c r="K24" s="737"/>
      <c r="L24" s="738"/>
    </row>
    <row r="25" spans="1:12" ht="14.25" customHeight="1">
      <c r="A25" s="5">
        <v>17</v>
      </c>
      <c r="B25" s="156" t="s">
        <v>894</v>
      </c>
      <c r="C25" s="736"/>
      <c r="D25" s="737"/>
      <c r="E25" s="737"/>
      <c r="F25" s="737"/>
      <c r="G25" s="737"/>
      <c r="H25" s="737"/>
      <c r="I25" s="737"/>
      <c r="J25" s="737"/>
      <c r="K25" s="737"/>
      <c r="L25" s="738"/>
    </row>
    <row r="26" spans="1:12" ht="14.25" customHeight="1">
      <c r="A26" s="5">
        <v>18</v>
      </c>
      <c r="B26" s="156" t="s">
        <v>895</v>
      </c>
      <c r="C26" s="736"/>
      <c r="D26" s="737"/>
      <c r="E26" s="737"/>
      <c r="F26" s="737"/>
      <c r="G26" s="737"/>
      <c r="H26" s="737"/>
      <c r="I26" s="737"/>
      <c r="J26" s="737"/>
      <c r="K26" s="737"/>
      <c r="L26" s="738"/>
    </row>
    <row r="27" spans="1:12" ht="14.25" customHeight="1">
      <c r="A27" s="5">
        <v>19</v>
      </c>
      <c r="B27" s="156" t="s">
        <v>896</v>
      </c>
      <c r="C27" s="736"/>
      <c r="D27" s="737"/>
      <c r="E27" s="737"/>
      <c r="F27" s="737"/>
      <c r="G27" s="737"/>
      <c r="H27" s="737"/>
      <c r="I27" s="737"/>
      <c r="J27" s="737"/>
      <c r="K27" s="737"/>
      <c r="L27" s="738"/>
    </row>
    <row r="28" spans="1:12" ht="14.25" customHeight="1">
      <c r="A28" s="5">
        <v>20</v>
      </c>
      <c r="B28" s="156" t="s">
        <v>897</v>
      </c>
      <c r="C28" s="736"/>
      <c r="D28" s="737"/>
      <c r="E28" s="737"/>
      <c r="F28" s="737"/>
      <c r="G28" s="737"/>
      <c r="H28" s="737"/>
      <c r="I28" s="737"/>
      <c r="J28" s="737"/>
      <c r="K28" s="737"/>
      <c r="L28" s="738"/>
    </row>
    <row r="29" spans="1:12" ht="14.25" customHeight="1">
      <c r="A29" s="5">
        <v>21</v>
      </c>
      <c r="B29" s="156" t="s">
        <v>898</v>
      </c>
      <c r="C29" s="736"/>
      <c r="D29" s="737"/>
      <c r="E29" s="737"/>
      <c r="F29" s="737"/>
      <c r="G29" s="737"/>
      <c r="H29" s="737"/>
      <c r="I29" s="737"/>
      <c r="J29" s="737"/>
      <c r="K29" s="737"/>
      <c r="L29" s="738"/>
    </row>
    <row r="30" spans="1:12" ht="14.25" customHeight="1">
      <c r="A30" s="5">
        <v>22</v>
      </c>
      <c r="B30" s="156" t="s">
        <v>899</v>
      </c>
      <c r="C30" s="736"/>
      <c r="D30" s="737"/>
      <c r="E30" s="737"/>
      <c r="F30" s="737"/>
      <c r="G30" s="737"/>
      <c r="H30" s="737"/>
      <c r="I30" s="737"/>
      <c r="J30" s="737"/>
      <c r="K30" s="737"/>
      <c r="L30" s="738"/>
    </row>
    <row r="31" spans="1:12" ht="14.25" customHeight="1">
      <c r="A31" s="5">
        <v>23</v>
      </c>
      <c r="B31" s="156" t="s">
        <v>900</v>
      </c>
      <c r="C31" s="736"/>
      <c r="D31" s="737"/>
      <c r="E31" s="737"/>
      <c r="F31" s="737"/>
      <c r="G31" s="737"/>
      <c r="H31" s="737"/>
      <c r="I31" s="737"/>
      <c r="J31" s="737"/>
      <c r="K31" s="737"/>
      <c r="L31" s="738"/>
    </row>
    <row r="32" spans="1:12" ht="14.25" customHeight="1">
      <c r="A32" s="5">
        <v>24</v>
      </c>
      <c r="B32" s="156" t="s">
        <v>901</v>
      </c>
      <c r="C32" s="736"/>
      <c r="D32" s="737"/>
      <c r="E32" s="737"/>
      <c r="F32" s="737"/>
      <c r="G32" s="737"/>
      <c r="H32" s="737"/>
      <c r="I32" s="737"/>
      <c r="J32" s="737"/>
      <c r="K32" s="737"/>
      <c r="L32" s="738"/>
    </row>
    <row r="33" spans="1:12" ht="14.25" customHeight="1">
      <c r="A33" s="5">
        <v>25</v>
      </c>
      <c r="B33" s="156" t="s">
        <v>902</v>
      </c>
      <c r="C33" s="736"/>
      <c r="D33" s="737"/>
      <c r="E33" s="737"/>
      <c r="F33" s="737"/>
      <c r="G33" s="737"/>
      <c r="H33" s="737"/>
      <c r="I33" s="737"/>
      <c r="J33" s="737"/>
      <c r="K33" s="737"/>
      <c r="L33" s="738"/>
    </row>
    <row r="34" spans="1:12" ht="14.25" customHeight="1">
      <c r="A34" s="5">
        <v>26</v>
      </c>
      <c r="B34" s="156" t="s">
        <v>903</v>
      </c>
      <c r="C34" s="736"/>
      <c r="D34" s="737"/>
      <c r="E34" s="737"/>
      <c r="F34" s="737"/>
      <c r="G34" s="737"/>
      <c r="H34" s="737"/>
      <c r="I34" s="737"/>
      <c r="J34" s="737"/>
      <c r="K34" s="737"/>
      <c r="L34" s="738"/>
    </row>
    <row r="35" spans="1:12" ht="14.25" customHeight="1">
      <c r="A35" s="5">
        <v>27</v>
      </c>
      <c r="B35" s="156" t="s">
        <v>904</v>
      </c>
      <c r="C35" s="736"/>
      <c r="D35" s="737"/>
      <c r="E35" s="737"/>
      <c r="F35" s="737"/>
      <c r="G35" s="737"/>
      <c r="H35" s="737"/>
      <c r="I35" s="737"/>
      <c r="J35" s="737"/>
      <c r="K35" s="737"/>
      <c r="L35" s="738"/>
    </row>
    <row r="36" spans="1:12" ht="14.25" customHeight="1">
      <c r="A36" s="5">
        <v>28</v>
      </c>
      <c r="B36" s="156" t="s">
        <v>905</v>
      </c>
      <c r="C36" s="736"/>
      <c r="D36" s="737"/>
      <c r="E36" s="737"/>
      <c r="F36" s="737"/>
      <c r="G36" s="737"/>
      <c r="H36" s="737"/>
      <c r="I36" s="737"/>
      <c r="J36" s="737"/>
      <c r="K36" s="737"/>
      <c r="L36" s="738"/>
    </row>
    <row r="37" spans="1:12" ht="14.25" customHeight="1">
      <c r="A37" s="5">
        <v>29</v>
      </c>
      <c r="B37" s="156" t="s">
        <v>906</v>
      </c>
      <c r="C37" s="736"/>
      <c r="D37" s="737"/>
      <c r="E37" s="737"/>
      <c r="F37" s="737"/>
      <c r="G37" s="737"/>
      <c r="H37" s="737"/>
      <c r="I37" s="737"/>
      <c r="J37" s="737"/>
      <c r="K37" s="737"/>
      <c r="L37" s="738"/>
    </row>
    <row r="38" spans="1:12" ht="14.25" customHeight="1">
      <c r="A38" s="5">
        <v>30</v>
      </c>
      <c r="B38" s="156" t="s">
        <v>907</v>
      </c>
      <c r="C38" s="736"/>
      <c r="D38" s="737"/>
      <c r="E38" s="737"/>
      <c r="F38" s="737"/>
      <c r="G38" s="737"/>
      <c r="H38" s="737"/>
      <c r="I38" s="737"/>
      <c r="J38" s="737"/>
      <c r="K38" s="737"/>
      <c r="L38" s="738"/>
    </row>
    <row r="39" spans="1:12" ht="14.25" customHeight="1">
      <c r="A39" s="5">
        <v>31</v>
      </c>
      <c r="B39" s="321" t="s">
        <v>908</v>
      </c>
      <c r="C39" s="736"/>
      <c r="D39" s="737"/>
      <c r="E39" s="737"/>
      <c r="F39" s="737"/>
      <c r="G39" s="737"/>
      <c r="H39" s="737"/>
      <c r="I39" s="737"/>
      <c r="J39" s="737"/>
      <c r="K39" s="737"/>
      <c r="L39" s="738"/>
    </row>
    <row r="40" spans="1:12" ht="14.25" customHeight="1">
      <c r="A40" s="5">
        <v>32</v>
      </c>
      <c r="B40" s="321" t="s">
        <v>909</v>
      </c>
      <c r="C40" s="736"/>
      <c r="D40" s="737"/>
      <c r="E40" s="737"/>
      <c r="F40" s="737"/>
      <c r="G40" s="737"/>
      <c r="H40" s="737"/>
      <c r="I40" s="737"/>
      <c r="J40" s="737"/>
      <c r="K40" s="737"/>
      <c r="L40" s="738"/>
    </row>
    <row r="41" spans="1:12" ht="14.25" customHeight="1">
      <c r="A41" s="5">
        <v>33</v>
      </c>
      <c r="B41" s="321" t="s">
        <v>910</v>
      </c>
      <c r="C41" s="736"/>
      <c r="D41" s="737"/>
      <c r="E41" s="737"/>
      <c r="F41" s="737"/>
      <c r="G41" s="737"/>
      <c r="H41" s="737"/>
      <c r="I41" s="737"/>
      <c r="J41" s="737"/>
      <c r="K41" s="737"/>
      <c r="L41" s="738"/>
    </row>
    <row r="42" spans="1:12" ht="14.25" customHeight="1">
      <c r="A42" s="5">
        <v>34</v>
      </c>
      <c r="B42" s="321" t="s">
        <v>911</v>
      </c>
      <c r="C42" s="736"/>
      <c r="D42" s="737"/>
      <c r="E42" s="737"/>
      <c r="F42" s="737"/>
      <c r="G42" s="737"/>
      <c r="H42" s="737"/>
      <c r="I42" s="737"/>
      <c r="J42" s="737"/>
      <c r="K42" s="737"/>
      <c r="L42" s="738"/>
    </row>
    <row r="43" spans="1:12" ht="14.25" customHeight="1">
      <c r="A43" s="5">
        <v>35</v>
      </c>
      <c r="B43" s="321" t="s">
        <v>912</v>
      </c>
      <c r="C43" s="736"/>
      <c r="D43" s="737"/>
      <c r="E43" s="737"/>
      <c r="F43" s="737"/>
      <c r="G43" s="737"/>
      <c r="H43" s="737"/>
      <c r="I43" s="737"/>
      <c r="J43" s="737"/>
      <c r="K43" s="737"/>
      <c r="L43" s="738"/>
    </row>
    <row r="44" spans="1:12" ht="14.25" customHeight="1">
      <c r="A44" s="5">
        <v>36</v>
      </c>
      <c r="B44" s="321" t="s">
        <v>913</v>
      </c>
      <c r="C44" s="736"/>
      <c r="D44" s="737"/>
      <c r="E44" s="737"/>
      <c r="F44" s="737"/>
      <c r="G44" s="737"/>
      <c r="H44" s="737"/>
      <c r="I44" s="737"/>
      <c r="J44" s="737"/>
      <c r="K44" s="737"/>
      <c r="L44" s="738"/>
    </row>
    <row r="45" spans="1:12" ht="14.25" customHeight="1">
      <c r="A45" s="5">
        <v>37</v>
      </c>
      <c r="B45" s="321" t="s">
        <v>914</v>
      </c>
      <c r="C45" s="736"/>
      <c r="D45" s="737"/>
      <c r="E45" s="737"/>
      <c r="F45" s="737"/>
      <c r="G45" s="737"/>
      <c r="H45" s="737"/>
      <c r="I45" s="737"/>
      <c r="J45" s="737"/>
      <c r="K45" s="737"/>
      <c r="L45" s="738"/>
    </row>
    <row r="46" spans="1:12" ht="14.25" customHeight="1">
      <c r="A46" s="5">
        <v>38</v>
      </c>
      <c r="B46" s="321" t="s">
        <v>915</v>
      </c>
      <c r="C46" s="739"/>
      <c r="D46" s="740"/>
      <c r="E46" s="740"/>
      <c r="F46" s="740"/>
      <c r="G46" s="740"/>
      <c r="H46" s="740"/>
      <c r="I46" s="740"/>
      <c r="J46" s="740"/>
      <c r="K46" s="740"/>
      <c r="L46" s="741"/>
    </row>
    <row r="47" spans="1:12" ht="12.75">
      <c r="A47" s="543" t="s">
        <v>14</v>
      </c>
      <c r="B47" s="544"/>
      <c r="C47" s="742"/>
      <c r="D47" s="743"/>
      <c r="E47" s="743"/>
      <c r="F47" s="743"/>
      <c r="G47" s="743"/>
      <c r="H47" s="743"/>
      <c r="I47" s="743"/>
      <c r="J47" s="743"/>
      <c r="K47" s="743"/>
      <c r="L47" s="744"/>
    </row>
    <row r="52" spans="10:14" ht="12.75" customHeight="1">
      <c r="J52" s="594" t="s">
        <v>1086</v>
      </c>
      <c r="K52" s="594"/>
      <c r="L52" s="594"/>
      <c r="M52" s="594"/>
      <c r="N52" s="594"/>
    </row>
    <row r="53" spans="10:14" ht="12.75" customHeight="1">
      <c r="J53" s="594"/>
      <c r="K53" s="594"/>
      <c r="L53" s="594"/>
      <c r="M53" s="594"/>
      <c r="N53" s="594"/>
    </row>
    <row r="54" spans="10:14" ht="12.75" customHeight="1">
      <c r="J54" s="594"/>
      <c r="K54" s="594"/>
      <c r="L54" s="594"/>
      <c r="M54" s="594"/>
      <c r="N54" s="594"/>
    </row>
    <row r="55" spans="10:14" ht="12.75" customHeight="1">
      <c r="J55" s="594"/>
      <c r="K55" s="594"/>
      <c r="L55" s="594"/>
      <c r="M55" s="594"/>
      <c r="N55" s="594"/>
    </row>
  </sheetData>
  <sheetProtection/>
  <mergeCells count="14">
    <mergeCell ref="A1:K1"/>
    <mergeCell ref="C6:E6"/>
    <mergeCell ref="F6:I6"/>
    <mergeCell ref="J6:L6"/>
    <mergeCell ref="A6:A7"/>
    <mergeCell ref="B6:B7"/>
    <mergeCell ref="A2:K2"/>
    <mergeCell ref="J52:N55"/>
    <mergeCell ref="C9:L46"/>
    <mergeCell ref="C47:L47"/>
    <mergeCell ref="A4:K4"/>
    <mergeCell ref="A5:B5"/>
    <mergeCell ref="A47:B47"/>
    <mergeCell ref="J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7" r:id="rId1"/>
</worksheet>
</file>

<file path=xl/worksheets/sheet43.xml><?xml version="1.0" encoding="utf-8"?>
<worksheet xmlns="http://schemas.openxmlformats.org/spreadsheetml/2006/main" xmlns:r="http://schemas.openxmlformats.org/officeDocument/2006/relationships">
  <sheetPr>
    <pageSetUpPr fitToPage="1"/>
  </sheetPr>
  <dimension ref="A1:M55"/>
  <sheetViews>
    <sheetView zoomScaleSheetLayoutView="80" zoomScalePageLayoutView="0" workbookViewId="0" topLeftCell="A22">
      <selection activeCell="I52" sqref="I52:M55"/>
    </sheetView>
  </sheetViews>
  <sheetFormatPr defaultColWidth="9.140625" defaultRowHeight="12.75"/>
  <cols>
    <col min="1" max="1" width="7.7109375" style="0" customWidth="1"/>
    <col min="2" max="2" width="14.0039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14.28125" style="0" customWidth="1"/>
  </cols>
  <sheetData>
    <row r="1" spans="1:11" ht="18">
      <c r="A1" s="642" t="s">
        <v>0</v>
      </c>
      <c r="B1" s="642"/>
      <c r="C1" s="642"/>
      <c r="D1" s="642"/>
      <c r="E1" s="642"/>
      <c r="F1" s="642"/>
      <c r="G1" s="642"/>
      <c r="H1" s="642"/>
      <c r="I1" s="291"/>
      <c r="J1" s="291"/>
      <c r="K1" s="239" t="s">
        <v>516</v>
      </c>
    </row>
    <row r="2" spans="1:10" ht="21">
      <c r="A2" s="643" t="s">
        <v>693</v>
      </c>
      <c r="B2" s="643"/>
      <c r="C2" s="643"/>
      <c r="D2" s="643"/>
      <c r="E2" s="643"/>
      <c r="F2" s="643"/>
      <c r="G2" s="643"/>
      <c r="H2" s="643"/>
      <c r="I2" s="201"/>
      <c r="J2" s="201"/>
    </row>
    <row r="3" spans="1:10" ht="15">
      <c r="A3" s="202"/>
      <c r="B3" s="202"/>
      <c r="C3" s="202"/>
      <c r="D3" s="202"/>
      <c r="E3" s="202"/>
      <c r="F3" s="202"/>
      <c r="G3" s="202"/>
      <c r="H3" s="202"/>
      <c r="I3" s="202"/>
      <c r="J3" s="202"/>
    </row>
    <row r="4" spans="1:10" ht="18">
      <c r="A4" s="642" t="s">
        <v>515</v>
      </c>
      <c r="B4" s="642"/>
      <c r="C4" s="642"/>
      <c r="D4" s="642"/>
      <c r="E4" s="642"/>
      <c r="F4" s="642"/>
      <c r="G4" s="642"/>
      <c r="H4" s="642"/>
      <c r="I4" s="291"/>
      <c r="J4" s="291"/>
    </row>
    <row r="5" spans="1:11" ht="15">
      <c r="A5" s="566" t="s">
        <v>876</v>
      </c>
      <c r="B5" s="566"/>
      <c r="C5" s="203"/>
      <c r="D5" s="203"/>
      <c r="E5" s="203"/>
      <c r="F5" s="203"/>
      <c r="G5" s="698" t="s">
        <v>772</v>
      </c>
      <c r="H5" s="698"/>
      <c r="I5" s="698"/>
      <c r="J5" s="698"/>
      <c r="K5" s="698"/>
    </row>
    <row r="6" spans="1:11" ht="21.75" customHeight="1">
      <c r="A6" s="699" t="s">
        <v>2</v>
      </c>
      <c r="B6" s="699" t="s">
        <v>31</v>
      </c>
      <c r="C6" s="547" t="s">
        <v>474</v>
      </c>
      <c r="D6" s="548"/>
      <c r="E6" s="549"/>
      <c r="F6" s="547" t="s">
        <v>477</v>
      </c>
      <c r="G6" s="548"/>
      <c r="H6" s="549"/>
      <c r="I6" s="634" t="s">
        <v>643</v>
      </c>
      <c r="J6" s="634" t="s">
        <v>642</v>
      </c>
      <c r="K6" s="634" t="s">
        <v>72</v>
      </c>
    </row>
    <row r="7" spans="1:11" ht="29.25" customHeight="1">
      <c r="A7" s="700"/>
      <c r="B7" s="700"/>
      <c r="C7" s="5" t="s">
        <v>473</v>
      </c>
      <c r="D7" s="5" t="s">
        <v>475</v>
      </c>
      <c r="E7" s="5" t="s">
        <v>476</v>
      </c>
      <c r="F7" s="5" t="s">
        <v>473</v>
      </c>
      <c r="G7" s="5" t="s">
        <v>475</v>
      </c>
      <c r="H7" s="5" t="s">
        <v>476</v>
      </c>
      <c r="I7" s="635"/>
      <c r="J7" s="635"/>
      <c r="K7" s="635"/>
    </row>
    <row r="8" spans="1:11" ht="15">
      <c r="A8" s="283">
        <v>1</v>
      </c>
      <c r="B8" s="283">
        <v>2</v>
      </c>
      <c r="C8" s="283">
        <v>3</v>
      </c>
      <c r="D8" s="283">
        <v>4</v>
      </c>
      <c r="E8" s="283">
        <v>5</v>
      </c>
      <c r="F8" s="283">
        <v>6</v>
      </c>
      <c r="G8" s="283">
        <v>7</v>
      </c>
      <c r="H8" s="283">
        <v>8</v>
      </c>
      <c r="I8" s="283">
        <v>9</v>
      </c>
      <c r="J8" s="283">
        <v>10</v>
      </c>
      <c r="K8" s="283">
        <v>11</v>
      </c>
    </row>
    <row r="9" spans="1:11" ht="12.75">
      <c r="A9" s="5">
        <v>1</v>
      </c>
      <c r="B9" s="156" t="s">
        <v>878</v>
      </c>
      <c r="C9" s="5">
        <v>0</v>
      </c>
      <c r="D9" s="5">
        <v>0</v>
      </c>
      <c r="E9" s="5">
        <v>0</v>
      </c>
      <c r="F9" s="5">
        <v>0</v>
      </c>
      <c r="G9" s="5">
        <v>0</v>
      </c>
      <c r="H9" s="5">
        <v>0</v>
      </c>
      <c r="I9" s="5">
        <v>0</v>
      </c>
      <c r="J9" s="5">
        <v>0</v>
      </c>
      <c r="K9" s="5">
        <v>0</v>
      </c>
    </row>
    <row r="10" spans="1:11" ht="12.75">
      <c r="A10" s="5">
        <v>2</v>
      </c>
      <c r="B10" s="156" t="s">
        <v>879</v>
      </c>
      <c r="C10" s="5">
        <v>0</v>
      </c>
      <c r="D10" s="5">
        <v>0</v>
      </c>
      <c r="E10" s="5">
        <v>0</v>
      </c>
      <c r="F10" s="5">
        <v>0</v>
      </c>
      <c r="G10" s="5">
        <v>0</v>
      </c>
      <c r="H10" s="5">
        <v>0</v>
      </c>
      <c r="I10" s="5">
        <v>0</v>
      </c>
      <c r="J10" s="5">
        <v>0</v>
      </c>
      <c r="K10" s="5">
        <v>0</v>
      </c>
    </row>
    <row r="11" spans="1:11" ht="12.75">
      <c r="A11" s="5">
        <v>3</v>
      </c>
      <c r="B11" s="156" t="s">
        <v>880</v>
      </c>
      <c r="C11" s="5">
        <v>0</v>
      </c>
      <c r="D11" s="5">
        <v>0</v>
      </c>
      <c r="E11" s="5">
        <v>0</v>
      </c>
      <c r="F11" s="5">
        <v>0</v>
      </c>
      <c r="G11" s="5">
        <v>0</v>
      </c>
      <c r="H11" s="5">
        <v>0</v>
      </c>
      <c r="I11" s="5">
        <v>0</v>
      </c>
      <c r="J11" s="5">
        <v>0</v>
      </c>
      <c r="K11" s="5">
        <v>0</v>
      </c>
    </row>
    <row r="12" spans="1:11" ht="12.75">
      <c r="A12" s="5">
        <v>4</v>
      </c>
      <c r="B12" s="156" t="s">
        <v>881</v>
      </c>
      <c r="C12" s="5">
        <v>0</v>
      </c>
      <c r="D12" s="5">
        <v>0</v>
      </c>
      <c r="E12" s="5">
        <v>0</v>
      </c>
      <c r="F12" s="5">
        <v>0</v>
      </c>
      <c r="G12" s="5">
        <v>0</v>
      </c>
      <c r="H12" s="5">
        <v>0</v>
      </c>
      <c r="I12" s="5">
        <v>0</v>
      </c>
      <c r="J12" s="5">
        <v>0</v>
      </c>
      <c r="K12" s="5">
        <v>0</v>
      </c>
    </row>
    <row r="13" spans="1:11" ht="12.75">
      <c r="A13" s="5">
        <v>5</v>
      </c>
      <c r="B13" s="156" t="s">
        <v>882</v>
      </c>
      <c r="C13" s="5">
        <v>0</v>
      </c>
      <c r="D13" s="5">
        <v>0</v>
      </c>
      <c r="E13" s="5">
        <v>0</v>
      </c>
      <c r="F13" s="5">
        <v>0</v>
      </c>
      <c r="G13" s="5">
        <v>0</v>
      </c>
      <c r="H13" s="5">
        <v>0</v>
      </c>
      <c r="I13" s="5">
        <v>0</v>
      </c>
      <c r="J13" s="5">
        <v>0</v>
      </c>
      <c r="K13" s="5">
        <v>0</v>
      </c>
    </row>
    <row r="14" spans="1:11" ht="12.75">
      <c r="A14" s="5">
        <v>6</v>
      </c>
      <c r="B14" s="156" t="s">
        <v>883</v>
      </c>
      <c r="C14" s="5">
        <v>0</v>
      </c>
      <c r="D14" s="5">
        <v>0</v>
      </c>
      <c r="E14" s="5">
        <v>0</v>
      </c>
      <c r="F14" s="5">
        <v>0</v>
      </c>
      <c r="G14" s="5">
        <v>0</v>
      </c>
      <c r="H14" s="5">
        <v>0</v>
      </c>
      <c r="I14" s="5">
        <v>0</v>
      </c>
      <c r="J14" s="5">
        <v>0</v>
      </c>
      <c r="K14" s="5">
        <v>0</v>
      </c>
    </row>
    <row r="15" spans="1:11" ht="12.75">
      <c r="A15" s="5">
        <v>7</v>
      </c>
      <c r="B15" s="156" t="s">
        <v>884</v>
      </c>
      <c r="C15" s="5">
        <v>0</v>
      </c>
      <c r="D15" s="5">
        <v>0</v>
      </c>
      <c r="E15" s="5">
        <v>0</v>
      </c>
      <c r="F15" s="5">
        <v>0</v>
      </c>
      <c r="G15" s="5">
        <v>0</v>
      </c>
      <c r="H15" s="5">
        <v>0</v>
      </c>
      <c r="I15" s="5">
        <v>0</v>
      </c>
      <c r="J15" s="5">
        <v>0</v>
      </c>
      <c r="K15" s="5">
        <v>0</v>
      </c>
    </row>
    <row r="16" spans="1:11" ht="12.75">
      <c r="A16" s="5">
        <v>8</v>
      </c>
      <c r="B16" s="156" t="s">
        <v>885</v>
      </c>
      <c r="C16" s="5">
        <v>0</v>
      </c>
      <c r="D16" s="5">
        <v>0</v>
      </c>
      <c r="E16" s="5">
        <v>0</v>
      </c>
      <c r="F16" s="5">
        <v>0</v>
      </c>
      <c r="G16" s="5">
        <v>0</v>
      </c>
      <c r="H16" s="5">
        <v>0</v>
      </c>
      <c r="I16" s="5">
        <v>0</v>
      </c>
      <c r="J16" s="5">
        <v>0</v>
      </c>
      <c r="K16" s="5">
        <v>0</v>
      </c>
    </row>
    <row r="17" spans="1:13" ht="12.75">
      <c r="A17" s="5">
        <v>9</v>
      </c>
      <c r="B17" s="156" t="s">
        <v>886</v>
      </c>
      <c r="C17" s="5">
        <v>0</v>
      </c>
      <c r="D17" s="5">
        <v>0</v>
      </c>
      <c r="E17" s="5">
        <v>0</v>
      </c>
      <c r="F17" s="5">
        <v>0</v>
      </c>
      <c r="G17" s="5">
        <v>0</v>
      </c>
      <c r="H17" s="5">
        <v>0</v>
      </c>
      <c r="I17" s="5">
        <v>0</v>
      </c>
      <c r="J17" s="5">
        <v>0</v>
      </c>
      <c r="K17" s="5">
        <v>0</v>
      </c>
      <c r="M17" t="s">
        <v>10</v>
      </c>
    </row>
    <row r="18" spans="1:11" ht="12.75">
      <c r="A18" s="5">
        <v>10</v>
      </c>
      <c r="B18" s="156" t="s">
        <v>887</v>
      </c>
      <c r="C18" s="5">
        <v>0</v>
      </c>
      <c r="D18" s="5">
        <v>0</v>
      </c>
      <c r="E18" s="5">
        <v>0</v>
      </c>
      <c r="F18" s="5">
        <v>0</v>
      </c>
      <c r="G18" s="5">
        <v>0</v>
      </c>
      <c r="H18" s="5">
        <v>0</v>
      </c>
      <c r="I18" s="5">
        <v>0</v>
      </c>
      <c r="J18" s="5">
        <v>0</v>
      </c>
      <c r="K18" s="5">
        <v>0</v>
      </c>
    </row>
    <row r="19" spans="1:11" ht="12.75">
      <c r="A19" s="5">
        <v>11</v>
      </c>
      <c r="B19" s="156" t="s">
        <v>888</v>
      </c>
      <c r="C19" s="5">
        <v>0</v>
      </c>
      <c r="D19" s="5">
        <v>0</v>
      </c>
      <c r="E19" s="5">
        <v>0</v>
      </c>
      <c r="F19" s="5">
        <v>0</v>
      </c>
      <c r="G19" s="5">
        <v>0</v>
      </c>
      <c r="H19" s="5">
        <v>0</v>
      </c>
      <c r="I19" s="5">
        <v>0</v>
      </c>
      <c r="J19" s="5">
        <v>0</v>
      </c>
      <c r="K19" s="5">
        <v>0</v>
      </c>
    </row>
    <row r="20" spans="1:11" ht="12.75">
      <c r="A20" s="5">
        <v>12</v>
      </c>
      <c r="B20" s="156" t="s">
        <v>889</v>
      </c>
      <c r="C20" s="5">
        <v>0</v>
      </c>
      <c r="D20" s="5">
        <v>0</v>
      </c>
      <c r="E20" s="5">
        <v>0</v>
      </c>
      <c r="F20" s="5">
        <v>0</v>
      </c>
      <c r="G20" s="5">
        <v>0</v>
      </c>
      <c r="H20" s="5">
        <v>0</v>
      </c>
      <c r="I20" s="5">
        <v>0</v>
      </c>
      <c r="J20" s="5">
        <v>0</v>
      </c>
      <c r="K20" s="5">
        <v>0</v>
      </c>
    </row>
    <row r="21" spans="1:11" ht="12.75">
      <c r="A21" s="5">
        <v>13</v>
      </c>
      <c r="B21" s="156" t="s">
        <v>890</v>
      </c>
      <c r="C21" s="5">
        <v>0</v>
      </c>
      <c r="D21" s="5">
        <v>0</v>
      </c>
      <c r="E21" s="5">
        <v>0</v>
      </c>
      <c r="F21" s="5">
        <v>0</v>
      </c>
      <c r="G21" s="5">
        <v>0</v>
      </c>
      <c r="H21" s="5">
        <v>0</v>
      </c>
      <c r="I21" s="5">
        <v>0</v>
      </c>
      <c r="J21" s="5">
        <v>0</v>
      </c>
      <c r="K21" s="5">
        <v>0</v>
      </c>
    </row>
    <row r="22" spans="1:11" ht="12.75">
      <c r="A22" s="5">
        <v>14</v>
      </c>
      <c r="B22" s="156" t="s">
        <v>891</v>
      </c>
      <c r="C22" s="5">
        <v>0</v>
      </c>
      <c r="D22" s="5">
        <v>0</v>
      </c>
      <c r="E22" s="5">
        <v>0</v>
      </c>
      <c r="F22" s="5">
        <v>0</v>
      </c>
      <c r="G22" s="5">
        <v>0</v>
      </c>
      <c r="H22" s="5">
        <v>0</v>
      </c>
      <c r="I22" s="5">
        <v>0</v>
      </c>
      <c r="J22" s="5">
        <v>0</v>
      </c>
      <c r="K22" s="5">
        <v>0</v>
      </c>
    </row>
    <row r="23" spans="1:11" ht="12.75">
      <c r="A23" s="5">
        <v>15</v>
      </c>
      <c r="B23" s="156" t="s">
        <v>892</v>
      </c>
      <c r="C23" s="5">
        <v>0</v>
      </c>
      <c r="D23" s="5">
        <v>0</v>
      </c>
      <c r="E23" s="5">
        <v>0</v>
      </c>
      <c r="F23" s="5">
        <v>0</v>
      </c>
      <c r="G23" s="5">
        <v>0</v>
      </c>
      <c r="H23" s="5">
        <v>0</v>
      </c>
      <c r="I23" s="5">
        <v>0</v>
      </c>
      <c r="J23" s="5">
        <v>0</v>
      </c>
      <c r="K23" s="5">
        <v>0</v>
      </c>
    </row>
    <row r="24" spans="1:11" ht="12.75">
      <c r="A24" s="5">
        <v>16</v>
      </c>
      <c r="B24" s="156" t="s">
        <v>893</v>
      </c>
      <c r="C24" s="5">
        <v>0</v>
      </c>
      <c r="D24" s="5">
        <v>0</v>
      </c>
      <c r="E24" s="5">
        <v>0</v>
      </c>
      <c r="F24" s="5">
        <v>0</v>
      </c>
      <c r="G24" s="5">
        <v>0</v>
      </c>
      <c r="H24" s="5">
        <v>0</v>
      </c>
      <c r="I24" s="5">
        <v>0</v>
      </c>
      <c r="J24" s="5">
        <v>0</v>
      </c>
      <c r="K24" s="5">
        <v>0</v>
      </c>
    </row>
    <row r="25" spans="1:11" ht="12.75">
      <c r="A25" s="5">
        <v>17</v>
      </c>
      <c r="B25" s="156" t="s">
        <v>894</v>
      </c>
      <c r="C25" s="5">
        <v>0</v>
      </c>
      <c r="D25" s="5">
        <v>0</v>
      </c>
      <c r="E25" s="5">
        <v>0</v>
      </c>
      <c r="F25" s="5">
        <v>0</v>
      </c>
      <c r="G25" s="5">
        <v>0</v>
      </c>
      <c r="H25" s="5">
        <v>0</v>
      </c>
      <c r="I25" s="5">
        <v>0</v>
      </c>
      <c r="J25" s="5">
        <v>0</v>
      </c>
      <c r="K25" s="5">
        <v>0</v>
      </c>
    </row>
    <row r="26" spans="1:11" ht="12.75">
      <c r="A26" s="5">
        <v>18</v>
      </c>
      <c r="B26" s="156" t="s">
        <v>895</v>
      </c>
      <c r="C26" s="5">
        <v>0</v>
      </c>
      <c r="D26" s="5">
        <v>0</v>
      </c>
      <c r="E26" s="5">
        <v>0</v>
      </c>
      <c r="F26" s="5">
        <v>0</v>
      </c>
      <c r="G26" s="5">
        <v>0</v>
      </c>
      <c r="H26" s="5">
        <v>0</v>
      </c>
      <c r="I26" s="5">
        <v>0</v>
      </c>
      <c r="J26" s="5">
        <v>0</v>
      </c>
      <c r="K26" s="5">
        <v>0</v>
      </c>
    </row>
    <row r="27" spans="1:11" ht="12.75">
      <c r="A27" s="5">
        <v>19</v>
      </c>
      <c r="B27" s="156" t="s">
        <v>896</v>
      </c>
      <c r="C27" s="5">
        <v>0</v>
      </c>
      <c r="D27" s="5">
        <v>0</v>
      </c>
      <c r="E27" s="5">
        <v>0</v>
      </c>
      <c r="F27" s="5">
        <v>0</v>
      </c>
      <c r="G27" s="5">
        <v>0</v>
      </c>
      <c r="H27" s="5">
        <v>0</v>
      </c>
      <c r="I27" s="5">
        <v>0</v>
      </c>
      <c r="J27" s="5">
        <v>0</v>
      </c>
      <c r="K27" s="5">
        <v>0</v>
      </c>
    </row>
    <row r="28" spans="1:11" ht="12.75">
      <c r="A28" s="5">
        <v>20</v>
      </c>
      <c r="B28" s="156" t="s">
        <v>897</v>
      </c>
      <c r="C28" s="5">
        <v>0</v>
      </c>
      <c r="D28" s="5">
        <v>0</v>
      </c>
      <c r="E28" s="5">
        <v>0</v>
      </c>
      <c r="F28" s="5">
        <v>0</v>
      </c>
      <c r="G28" s="5">
        <v>0</v>
      </c>
      <c r="H28" s="5">
        <v>0</v>
      </c>
      <c r="I28" s="5">
        <v>0</v>
      </c>
      <c r="J28" s="5">
        <v>0</v>
      </c>
      <c r="K28" s="5">
        <v>0</v>
      </c>
    </row>
    <row r="29" spans="1:11" ht="12.75">
      <c r="A29" s="5">
        <v>21</v>
      </c>
      <c r="B29" s="156" t="s">
        <v>898</v>
      </c>
      <c r="C29" s="5">
        <v>0</v>
      </c>
      <c r="D29" s="5">
        <v>0</v>
      </c>
      <c r="E29" s="5">
        <v>0</v>
      </c>
      <c r="F29" s="5">
        <v>0</v>
      </c>
      <c r="G29" s="5">
        <v>0</v>
      </c>
      <c r="H29" s="5">
        <v>0</v>
      </c>
      <c r="I29" s="5">
        <v>0</v>
      </c>
      <c r="J29" s="5">
        <v>0</v>
      </c>
      <c r="K29" s="5">
        <v>0</v>
      </c>
    </row>
    <row r="30" spans="1:11" ht="12.75">
      <c r="A30" s="5">
        <v>22</v>
      </c>
      <c r="B30" s="156" t="s">
        <v>899</v>
      </c>
      <c r="C30" s="5">
        <v>0</v>
      </c>
      <c r="D30" s="5">
        <v>0</v>
      </c>
      <c r="E30" s="5">
        <v>0</v>
      </c>
      <c r="F30" s="5">
        <v>0</v>
      </c>
      <c r="G30" s="5">
        <v>0</v>
      </c>
      <c r="H30" s="5">
        <v>0</v>
      </c>
      <c r="I30" s="5">
        <v>0</v>
      </c>
      <c r="J30" s="5">
        <v>0</v>
      </c>
      <c r="K30" s="5">
        <v>0</v>
      </c>
    </row>
    <row r="31" spans="1:11" ht="12.75">
      <c r="A31" s="5">
        <v>23</v>
      </c>
      <c r="B31" s="156" t="s">
        <v>900</v>
      </c>
      <c r="C31" s="5">
        <v>0</v>
      </c>
      <c r="D31" s="5">
        <v>0</v>
      </c>
      <c r="E31" s="5">
        <v>0</v>
      </c>
      <c r="F31" s="5">
        <v>0</v>
      </c>
      <c r="G31" s="5">
        <v>0</v>
      </c>
      <c r="H31" s="5">
        <v>0</v>
      </c>
      <c r="I31" s="5">
        <v>0</v>
      </c>
      <c r="J31" s="5">
        <v>0</v>
      </c>
      <c r="K31" s="5">
        <v>0</v>
      </c>
    </row>
    <row r="32" spans="1:11" ht="12.75">
      <c r="A32" s="5">
        <v>24</v>
      </c>
      <c r="B32" s="156" t="s">
        <v>901</v>
      </c>
      <c r="C32" s="5">
        <v>0</v>
      </c>
      <c r="D32" s="5">
        <v>0</v>
      </c>
      <c r="E32" s="5">
        <v>0</v>
      </c>
      <c r="F32" s="5">
        <v>0</v>
      </c>
      <c r="G32" s="5">
        <v>0</v>
      </c>
      <c r="H32" s="5">
        <v>0</v>
      </c>
      <c r="I32" s="5">
        <v>0</v>
      </c>
      <c r="J32" s="5">
        <v>0</v>
      </c>
      <c r="K32" s="5">
        <v>0</v>
      </c>
    </row>
    <row r="33" spans="1:11" ht="12.75">
      <c r="A33" s="5">
        <v>25</v>
      </c>
      <c r="B33" s="156" t="s">
        <v>902</v>
      </c>
      <c r="C33" s="5">
        <v>0</v>
      </c>
      <c r="D33" s="5">
        <v>0</v>
      </c>
      <c r="E33" s="5">
        <v>0</v>
      </c>
      <c r="F33" s="5">
        <v>0</v>
      </c>
      <c r="G33" s="5">
        <v>0</v>
      </c>
      <c r="H33" s="5">
        <v>0</v>
      </c>
      <c r="I33" s="5">
        <v>0</v>
      </c>
      <c r="J33" s="5">
        <v>0</v>
      </c>
      <c r="K33" s="5">
        <v>0</v>
      </c>
    </row>
    <row r="34" spans="1:11" ht="12.75">
      <c r="A34" s="5">
        <v>26</v>
      </c>
      <c r="B34" s="156" t="s">
        <v>903</v>
      </c>
      <c r="C34" s="5">
        <v>0</v>
      </c>
      <c r="D34" s="5">
        <v>0</v>
      </c>
      <c r="E34" s="5">
        <v>0</v>
      </c>
      <c r="F34" s="5">
        <v>0</v>
      </c>
      <c r="G34" s="5">
        <v>0</v>
      </c>
      <c r="H34" s="5">
        <v>0</v>
      </c>
      <c r="I34" s="5">
        <v>0</v>
      </c>
      <c r="J34" s="5">
        <v>0</v>
      </c>
      <c r="K34" s="5">
        <v>0</v>
      </c>
    </row>
    <row r="35" spans="1:11" ht="12.75">
      <c r="A35" s="5">
        <v>27</v>
      </c>
      <c r="B35" s="156" t="s">
        <v>904</v>
      </c>
      <c r="C35" s="5">
        <v>0</v>
      </c>
      <c r="D35" s="5">
        <v>0</v>
      </c>
      <c r="E35" s="5">
        <v>0</v>
      </c>
      <c r="F35" s="5">
        <v>0</v>
      </c>
      <c r="G35" s="5">
        <v>0</v>
      </c>
      <c r="H35" s="5">
        <v>0</v>
      </c>
      <c r="I35" s="5">
        <v>0</v>
      </c>
      <c r="J35" s="5">
        <v>0</v>
      </c>
      <c r="K35" s="5">
        <v>0</v>
      </c>
    </row>
    <row r="36" spans="1:11" ht="12.75">
      <c r="A36" s="5">
        <v>28</v>
      </c>
      <c r="B36" s="156" t="s">
        <v>905</v>
      </c>
      <c r="C36" s="5">
        <v>0</v>
      </c>
      <c r="D36" s="5">
        <v>0</v>
      </c>
      <c r="E36" s="5">
        <v>0</v>
      </c>
      <c r="F36" s="5">
        <v>0</v>
      </c>
      <c r="G36" s="5">
        <v>0</v>
      </c>
      <c r="H36" s="5">
        <v>0</v>
      </c>
      <c r="I36" s="5">
        <v>0</v>
      </c>
      <c r="J36" s="5">
        <v>0</v>
      </c>
      <c r="K36" s="5">
        <v>0</v>
      </c>
    </row>
    <row r="37" spans="1:11" ht="12.75">
      <c r="A37" s="5">
        <v>29</v>
      </c>
      <c r="B37" s="156" t="s">
        <v>906</v>
      </c>
      <c r="C37" s="5">
        <v>0</v>
      </c>
      <c r="D37" s="5">
        <v>0</v>
      </c>
      <c r="E37" s="5">
        <v>0</v>
      </c>
      <c r="F37" s="5">
        <v>0</v>
      </c>
      <c r="G37" s="5">
        <v>0</v>
      </c>
      <c r="H37" s="5">
        <v>0</v>
      </c>
      <c r="I37" s="5">
        <v>0</v>
      </c>
      <c r="J37" s="5">
        <v>0</v>
      </c>
      <c r="K37" s="5">
        <v>0</v>
      </c>
    </row>
    <row r="38" spans="1:11" ht="12.75">
      <c r="A38" s="5">
        <v>30</v>
      </c>
      <c r="B38" s="156" t="s">
        <v>907</v>
      </c>
      <c r="C38" s="5">
        <v>0</v>
      </c>
      <c r="D38" s="5">
        <v>0</v>
      </c>
      <c r="E38" s="5">
        <v>0</v>
      </c>
      <c r="F38" s="5">
        <v>0</v>
      </c>
      <c r="G38" s="5">
        <v>0</v>
      </c>
      <c r="H38" s="5">
        <v>0</v>
      </c>
      <c r="I38" s="5">
        <v>0</v>
      </c>
      <c r="J38" s="5">
        <v>0</v>
      </c>
      <c r="K38" s="5">
        <v>0</v>
      </c>
    </row>
    <row r="39" spans="1:11" ht="12.75">
      <c r="A39" s="5">
        <v>31</v>
      </c>
      <c r="B39" s="321" t="s">
        <v>908</v>
      </c>
      <c r="C39" s="5">
        <v>0</v>
      </c>
      <c r="D39" s="5">
        <v>0</v>
      </c>
      <c r="E39" s="5">
        <v>0</v>
      </c>
      <c r="F39" s="5">
        <v>0</v>
      </c>
      <c r="G39" s="5">
        <v>0</v>
      </c>
      <c r="H39" s="5">
        <v>0</v>
      </c>
      <c r="I39" s="5">
        <v>0</v>
      </c>
      <c r="J39" s="5">
        <v>0</v>
      </c>
      <c r="K39" s="5">
        <v>0</v>
      </c>
    </row>
    <row r="40" spans="1:11" ht="12.75">
      <c r="A40" s="5">
        <v>32</v>
      </c>
      <c r="B40" s="321" t="s">
        <v>909</v>
      </c>
      <c r="C40" s="5">
        <v>0</v>
      </c>
      <c r="D40" s="5">
        <v>0</v>
      </c>
      <c r="E40" s="5">
        <v>0</v>
      </c>
      <c r="F40" s="5">
        <v>0</v>
      </c>
      <c r="G40" s="5">
        <v>0</v>
      </c>
      <c r="H40" s="5">
        <v>0</v>
      </c>
      <c r="I40" s="5">
        <v>0</v>
      </c>
      <c r="J40" s="5">
        <v>0</v>
      </c>
      <c r="K40" s="5">
        <v>0</v>
      </c>
    </row>
    <row r="41" spans="1:11" ht="12.75">
      <c r="A41" s="5">
        <v>33</v>
      </c>
      <c r="B41" s="321" t="s">
        <v>910</v>
      </c>
      <c r="C41" s="5">
        <v>0</v>
      </c>
      <c r="D41" s="5">
        <v>0</v>
      </c>
      <c r="E41" s="5">
        <v>0</v>
      </c>
      <c r="F41" s="5">
        <v>0</v>
      </c>
      <c r="G41" s="5">
        <v>0</v>
      </c>
      <c r="H41" s="5">
        <v>0</v>
      </c>
      <c r="I41" s="5">
        <v>0</v>
      </c>
      <c r="J41" s="5">
        <v>0</v>
      </c>
      <c r="K41" s="5">
        <v>0</v>
      </c>
    </row>
    <row r="42" spans="1:11" ht="12.75">
      <c r="A42" s="5">
        <v>34</v>
      </c>
      <c r="B42" s="321" t="s">
        <v>911</v>
      </c>
      <c r="C42" s="5">
        <v>0</v>
      </c>
      <c r="D42" s="5">
        <v>0</v>
      </c>
      <c r="E42" s="5">
        <v>0</v>
      </c>
      <c r="F42" s="5">
        <v>0</v>
      </c>
      <c r="G42" s="5">
        <v>0</v>
      </c>
      <c r="H42" s="5">
        <v>0</v>
      </c>
      <c r="I42" s="5">
        <v>0</v>
      </c>
      <c r="J42" s="5">
        <v>0</v>
      </c>
      <c r="K42" s="5">
        <v>0</v>
      </c>
    </row>
    <row r="43" spans="1:11" ht="12.75">
      <c r="A43" s="5">
        <v>35</v>
      </c>
      <c r="B43" s="321" t="s">
        <v>912</v>
      </c>
      <c r="C43" s="5">
        <v>0</v>
      </c>
      <c r="D43" s="5">
        <v>0</v>
      </c>
      <c r="E43" s="5">
        <v>0</v>
      </c>
      <c r="F43" s="5">
        <v>0</v>
      </c>
      <c r="G43" s="5">
        <v>0</v>
      </c>
      <c r="H43" s="5">
        <v>0</v>
      </c>
      <c r="I43" s="5">
        <v>0</v>
      </c>
      <c r="J43" s="5">
        <v>0</v>
      </c>
      <c r="K43" s="5">
        <v>0</v>
      </c>
    </row>
    <row r="44" spans="1:11" ht="12.75">
      <c r="A44" s="5">
        <v>36</v>
      </c>
      <c r="B44" s="321" t="s">
        <v>913</v>
      </c>
      <c r="C44" s="5">
        <v>0</v>
      </c>
      <c r="D44" s="5">
        <v>0</v>
      </c>
      <c r="E44" s="5">
        <v>0</v>
      </c>
      <c r="F44" s="5">
        <v>0</v>
      </c>
      <c r="G44" s="5">
        <v>0</v>
      </c>
      <c r="H44" s="5">
        <v>0</v>
      </c>
      <c r="I44" s="5">
        <v>0</v>
      </c>
      <c r="J44" s="5">
        <v>0</v>
      </c>
      <c r="K44" s="5">
        <v>0</v>
      </c>
    </row>
    <row r="45" spans="1:11" ht="12.75">
      <c r="A45" s="5">
        <v>37</v>
      </c>
      <c r="B45" s="321" t="s">
        <v>914</v>
      </c>
      <c r="C45" s="5">
        <v>0</v>
      </c>
      <c r="D45" s="5">
        <v>0</v>
      </c>
      <c r="E45" s="5">
        <v>0</v>
      </c>
      <c r="F45" s="5">
        <v>0</v>
      </c>
      <c r="G45" s="5">
        <v>0</v>
      </c>
      <c r="H45" s="5">
        <v>0</v>
      </c>
      <c r="I45" s="5">
        <v>0</v>
      </c>
      <c r="J45" s="5">
        <v>0</v>
      </c>
      <c r="K45" s="5">
        <v>0</v>
      </c>
    </row>
    <row r="46" spans="1:11" ht="12.75">
      <c r="A46" s="5">
        <v>38</v>
      </c>
      <c r="B46" s="321" t="s">
        <v>915</v>
      </c>
      <c r="C46" s="5">
        <v>0</v>
      </c>
      <c r="D46" s="5">
        <v>0</v>
      </c>
      <c r="E46" s="5">
        <v>0</v>
      </c>
      <c r="F46" s="5">
        <v>0</v>
      </c>
      <c r="G46" s="5">
        <v>0</v>
      </c>
      <c r="H46" s="5">
        <v>0</v>
      </c>
      <c r="I46" s="5">
        <v>0</v>
      </c>
      <c r="J46" s="5">
        <v>0</v>
      </c>
      <c r="K46" s="5">
        <v>0</v>
      </c>
    </row>
    <row r="47" spans="1:11" ht="12.75">
      <c r="A47" s="543" t="s">
        <v>14</v>
      </c>
      <c r="B47" s="544"/>
      <c r="C47" s="5">
        <v>0</v>
      </c>
      <c r="D47" s="5">
        <v>0</v>
      </c>
      <c r="E47" s="5">
        <v>0</v>
      </c>
      <c r="F47" s="5">
        <v>0</v>
      </c>
      <c r="G47" s="5">
        <v>0</v>
      </c>
      <c r="H47" s="5">
        <v>0</v>
      </c>
      <c r="I47" s="5">
        <v>0</v>
      </c>
      <c r="J47" s="5">
        <v>0</v>
      </c>
      <c r="K47" s="5">
        <v>0</v>
      </c>
    </row>
    <row r="48" ht="12.75">
      <c r="A48" s="16" t="s">
        <v>1084</v>
      </c>
    </row>
    <row r="52" spans="9:13" ht="12.75" customHeight="1">
      <c r="I52" s="594" t="s">
        <v>1086</v>
      </c>
      <c r="J52" s="594"/>
      <c r="K52" s="594"/>
      <c r="L52" s="594"/>
      <c r="M52" s="594"/>
    </row>
    <row r="53" spans="9:13" ht="12.75" customHeight="1">
      <c r="I53" s="594"/>
      <c r="J53" s="594"/>
      <c r="K53" s="594"/>
      <c r="L53" s="594"/>
      <c r="M53" s="594"/>
    </row>
    <row r="54" spans="9:13" ht="12.75" customHeight="1">
      <c r="I54" s="594"/>
      <c r="J54" s="594"/>
      <c r="K54" s="594"/>
      <c r="L54" s="594"/>
      <c r="M54" s="594"/>
    </row>
    <row r="55" spans="9:13" ht="12.75" customHeight="1">
      <c r="I55" s="594"/>
      <c r="J55" s="594"/>
      <c r="K55" s="594"/>
      <c r="L55" s="594"/>
      <c r="M55" s="594"/>
    </row>
  </sheetData>
  <sheetProtection/>
  <mergeCells count="14">
    <mergeCell ref="A1:H1"/>
    <mergeCell ref="A2:H2"/>
    <mergeCell ref="A4:H4"/>
    <mergeCell ref="K6:K7"/>
    <mergeCell ref="I6:I7"/>
    <mergeCell ref="J6:J7"/>
    <mergeCell ref="A5:B5"/>
    <mergeCell ref="A6:A7"/>
    <mergeCell ref="B6:B7"/>
    <mergeCell ref="C6:E6"/>
    <mergeCell ref="F6:H6"/>
    <mergeCell ref="G5:K5"/>
    <mergeCell ref="A47:B47"/>
    <mergeCell ref="I52:M5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44.xml><?xml version="1.0" encoding="utf-8"?>
<worksheet xmlns="http://schemas.openxmlformats.org/spreadsheetml/2006/main" xmlns:r="http://schemas.openxmlformats.org/officeDocument/2006/relationships">
  <sheetPr>
    <pageSetUpPr fitToPage="1"/>
  </sheetPr>
  <dimension ref="A1:M58"/>
  <sheetViews>
    <sheetView zoomScale="85" zoomScaleNormal="85" zoomScaleSheetLayoutView="100" zoomScalePageLayoutView="0" workbookViewId="0" topLeftCell="A1">
      <selection activeCell="F55" sqref="F55"/>
    </sheetView>
  </sheetViews>
  <sheetFormatPr defaultColWidth="9.140625" defaultRowHeight="12.75"/>
  <cols>
    <col min="1" max="1" width="7.421875" style="0" customWidth="1"/>
    <col min="2" max="2" width="14.00390625" style="0" customWidth="1"/>
    <col min="3" max="4" width="12.7109375" style="0" customWidth="1"/>
    <col min="5" max="5" width="14.421875" style="0" customWidth="1"/>
    <col min="6" max="6" width="17.00390625" style="0" customWidth="1"/>
    <col min="7" max="7" width="13.28125" style="0" customWidth="1"/>
    <col min="8" max="8" width="14.28125" style="0" customWidth="1"/>
    <col min="9" max="9" width="13.00390625" style="0" customWidth="1"/>
    <col min="10" max="10" width="17.00390625" style="0" customWidth="1"/>
    <col min="11" max="11" width="15.57421875" style="0" customWidth="1"/>
    <col min="12" max="12" width="17.7109375" style="0" customWidth="1"/>
  </cols>
  <sheetData>
    <row r="1" spans="1:12" ht="15">
      <c r="A1" s="85"/>
      <c r="B1" s="85"/>
      <c r="C1" s="85"/>
      <c r="D1" s="85"/>
      <c r="E1" s="85"/>
      <c r="F1" s="85"/>
      <c r="G1" s="85"/>
      <c r="H1" s="85"/>
      <c r="K1" s="636" t="s">
        <v>80</v>
      </c>
      <c r="L1" s="636"/>
    </row>
    <row r="2" spans="1:12" ht="15.75">
      <c r="A2" s="745" t="s">
        <v>0</v>
      </c>
      <c r="B2" s="745"/>
      <c r="C2" s="745"/>
      <c r="D2" s="745"/>
      <c r="E2" s="745"/>
      <c r="F2" s="745"/>
      <c r="G2" s="745"/>
      <c r="H2" s="745"/>
      <c r="I2" s="745"/>
      <c r="J2" s="745"/>
      <c r="K2" s="745"/>
      <c r="L2" s="745"/>
    </row>
    <row r="3" spans="1:12" ht="20.25">
      <c r="A3" s="624" t="s">
        <v>693</v>
      </c>
      <c r="B3" s="624"/>
      <c r="C3" s="624"/>
      <c r="D3" s="624"/>
      <c r="E3" s="624"/>
      <c r="F3" s="624"/>
      <c r="G3" s="624"/>
      <c r="H3" s="624"/>
      <c r="I3" s="624"/>
      <c r="J3" s="624"/>
      <c r="K3" s="624"/>
      <c r="L3" s="624"/>
    </row>
    <row r="4" spans="1:12" ht="12.75">
      <c r="A4" s="85"/>
      <c r="B4" s="85"/>
      <c r="C4" s="85"/>
      <c r="D4" s="85"/>
      <c r="E4" s="85"/>
      <c r="F4" s="85"/>
      <c r="G4" s="85"/>
      <c r="H4" s="85"/>
      <c r="I4" s="85"/>
      <c r="J4" s="85"/>
      <c r="K4" s="85"/>
      <c r="L4" s="85"/>
    </row>
    <row r="5" spans="1:12" ht="15.75">
      <c r="A5" s="625" t="s">
        <v>762</v>
      </c>
      <c r="B5" s="625"/>
      <c r="C5" s="625"/>
      <c r="D5" s="625"/>
      <c r="E5" s="625"/>
      <c r="F5" s="625"/>
      <c r="G5" s="625"/>
      <c r="H5" s="625"/>
      <c r="I5" s="625"/>
      <c r="J5" s="625"/>
      <c r="K5" s="625"/>
      <c r="L5" s="625"/>
    </row>
    <row r="6" spans="1:12" ht="12.75">
      <c r="A6" s="85"/>
      <c r="B6" s="85"/>
      <c r="C6" s="85"/>
      <c r="D6" s="85"/>
      <c r="E6" s="85"/>
      <c r="F6" s="85"/>
      <c r="G6" s="85"/>
      <c r="H6" s="85"/>
      <c r="I6" s="85"/>
      <c r="J6" s="85"/>
      <c r="K6" s="85"/>
      <c r="L6" s="85"/>
    </row>
    <row r="7" spans="1:12" ht="12.75">
      <c r="A7" s="566" t="s">
        <v>876</v>
      </c>
      <c r="B7" s="566"/>
      <c r="C7" s="85"/>
      <c r="D7" s="85"/>
      <c r="E7" s="85"/>
      <c r="F7" s="85"/>
      <c r="G7" s="85"/>
      <c r="H7" s="285"/>
      <c r="I7" s="85"/>
      <c r="J7" s="85"/>
      <c r="K7" s="85"/>
      <c r="L7" s="85"/>
    </row>
    <row r="8" spans="1:12" ht="18">
      <c r="A8" s="88"/>
      <c r="B8" s="88"/>
      <c r="C8" s="85"/>
      <c r="D8" s="85"/>
      <c r="E8" s="85"/>
      <c r="F8" s="85"/>
      <c r="G8" s="85"/>
      <c r="H8" s="85"/>
      <c r="I8" s="109"/>
      <c r="J8" s="131"/>
      <c r="K8" s="631" t="s">
        <v>770</v>
      </c>
      <c r="L8" s="631"/>
    </row>
    <row r="9" spans="1:12" ht="27.75" customHeight="1">
      <c r="A9" s="748" t="s">
        <v>209</v>
      </c>
      <c r="B9" s="748" t="s">
        <v>208</v>
      </c>
      <c r="C9" s="550" t="s">
        <v>482</v>
      </c>
      <c r="D9" s="550" t="s">
        <v>483</v>
      </c>
      <c r="E9" s="746" t="s">
        <v>484</v>
      </c>
      <c r="F9" s="746"/>
      <c r="G9" s="746" t="s">
        <v>439</v>
      </c>
      <c r="H9" s="746"/>
      <c r="I9" s="746" t="s">
        <v>219</v>
      </c>
      <c r="J9" s="746"/>
      <c r="K9" s="747" t="s">
        <v>220</v>
      </c>
      <c r="L9" s="747"/>
    </row>
    <row r="10" spans="1:12" ht="43.5" customHeight="1">
      <c r="A10" s="749"/>
      <c r="B10" s="749"/>
      <c r="C10" s="550"/>
      <c r="D10" s="550"/>
      <c r="E10" s="5" t="s">
        <v>207</v>
      </c>
      <c r="F10" s="5" t="s">
        <v>190</v>
      </c>
      <c r="G10" s="5" t="s">
        <v>207</v>
      </c>
      <c r="H10" s="5" t="s">
        <v>190</v>
      </c>
      <c r="I10" s="5" t="s">
        <v>207</v>
      </c>
      <c r="J10" s="5" t="s">
        <v>190</v>
      </c>
      <c r="K10" s="5" t="s">
        <v>862</v>
      </c>
      <c r="L10" s="5" t="s">
        <v>861</v>
      </c>
    </row>
    <row r="11" spans="1:12" s="15" customFormat="1" ht="12.75">
      <c r="A11" s="89">
        <v>1</v>
      </c>
      <c r="B11" s="89">
        <v>2</v>
      </c>
      <c r="C11" s="89">
        <v>3</v>
      </c>
      <c r="D11" s="89">
        <v>4</v>
      </c>
      <c r="E11" s="89">
        <v>5</v>
      </c>
      <c r="F11" s="89">
        <v>6</v>
      </c>
      <c r="G11" s="89">
        <v>7</v>
      </c>
      <c r="H11" s="89">
        <v>8</v>
      </c>
      <c r="I11" s="89">
        <v>9</v>
      </c>
      <c r="J11" s="89">
        <v>10</v>
      </c>
      <c r="K11" s="89">
        <v>11</v>
      </c>
      <c r="L11" s="89">
        <v>12</v>
      </c>
    </row>
    <row r="12" spans="1:12" ht="12.75">
      <c r="A12" s="5">
        <v>1</v>
      </c>
      <c r="B12" s="156" t="s">
        <v>878</v>
      </c>
      <c r="C12" s="91">
        <v>3153</v>
      </c>
      <c r="D12" s="428">
        <v>474947.63433623273</v>
      </c>
      <c r="E12" s="91">
        <v>3153</v>
      </c>
      <c r="F12" s="426">
        <v>474947.63433623273</v>
      </c>
      <c r="G12" s="428">
        <v>1775.2653358049338</v>
      </c>
      <c r="H12" s="428">
        <v>301419.0220305148</v>
      </c>
      <c r="I12" s="91">
        <v>3153</v>
      </c>
      <c r="J12" s="428">
        <v>528275.6860544703</v>
      </c>
      <c r="K12" s="91">
        <v>0</v>
      </c>
      <c r="L12" s="91">
        <v>0</v>
      </c>
    </row>
    <row r="13" spans="1:12" ht="12.75">
      <c r="A13" s="5">
        <v>2</v>
      </c>
      <c r="B13" s="156" t="s">
        <v>879</v>
      </c>
      <c r="C13" s="91">
        <v>2203</v>
      </c>
      <c r="D13" s="428">
        <v>331845.74641380296</v>
      </c>
      <c r="E13" s="91">
        <v>2203</v>
      </c>
      <c r="F13" s="426">
        <v>331845.74641380296</v>
      </c>
      <c r="G13" s="428">
        <v>1240.3772707828318</v>
      </c>
      <c r="H13" s="428">
        <v>210601.3655354342</v>
      </c>
      <c r="I13" s="91">
        <v>2203</v>
      </c>
      <c r="J13" s="428">
        <v>369106.0375445601</v>
      </c>
      <c r="K13" s="91">
        <v>0</v>
      </c>
      <c r="L13" s="91">
        <v>0</v>
      </c>
    </row>
    <row r="14" spans="1:12" ht="12.75">
      <c r="A14" s="5">
        <v>3</v>
      </c>
      <c r="B14" s="156" t="s">
        <v>880</v>
      </c>
      <c r="C14" s="91">
        <v>1892</v>
      </c>
      <c r="D14" s="428">
        <v>284998.70731498644</v>
      </c>
      <c r="E14" s="91">
        <v>1892</v>
      </c>
      <c r="F14" s="426">
        <v>284998.70731498644</v>
      </c>
      <c r="G14" s="428">
        <v>1065.271809496649</v>
      </c>
      <c r="H14" s="428">
        <v>180870.5327249394</v>
      </c>
      <c r="I14" s="91">
        <v>1892</v>
      </c>
      <c r="J14" s="428">
        <v>316998.92103236844</v>
      </c>
      <c r="K14" s="91">
        <v>0</v>
      </c>
      <c r="L14" s="91">
        <v>0</v>
      </c>
    </row>
    <row r="15" spans="1:12" ht="12.75">
      <c r="A15" s="5">
        <v>4</v>
      </c>
      <c r="B15" s="156" t="s">
        <v>881</v>
      </c>
      <c r="C15" s="91">
        <v>1143</v>
      </c>
      <c r="D15" s="428">
        <v>172174.16620561815</v>
      </c>
      <c r="E15" s="91">
        <v>1143</v>
      </c>
      <c r="F15" s="426">
        <v>172174.16620561815</v>
      </c>
      <c r="G15" s="428">
        <v>643.5547982318551</v>
      </c>
      <c r="H15" s="428">
        <v>109267.98039355483</v>
      </c>
      <c r="I15" s="91">
        <v>1143</v>
      </c>
      <c r="J15" s="428">
        <v>191506.21920718666</v>
      </c>
      <c r="K15" s="91">
        <v>0</v>
      </c>
      <c r="L15" s="91">
        <v>0</v>
      </c>
    </row>
    <row r="16" spans="1:12" ht="12.75">
      <c r="A16" s="5">
        <v>5</v>
      </c>
      <c r="B16" s="156" t="s">
        <v>882</v>
      </c>
      <c r="C16" s="91">
        <v>2078</v>
      </c>
      <c r="D16" s="428">
        <v>313016.55063453584</v>
      </c>
      <c r="E16" s="91">
        <v>2078</v>
      </c>
      <c r="F16" s="426">
        <v>313016.55063453584</v>
      </c>
      <c r="G16" s="428">
        <v>1169.9972622272921</v>
      </c>
      <c r="H16" s="428">
        <v>198651.67389134463</v>
      </c>
      <c r="I16" s="91">
        <v>2078</v>
      </c>
      <c r="J16" s="428">
        <v>348162.66274062457</v>
      </c>
      <c r="K16" s="91">
        <v>0</v>
      </c>
      <c r="L16" s="91">
        <v>0</v>
      </c>
    </row>
    <row r="17" spans="1:12" ht="12.75">
      <c r="A17" s="5">
        <v>6</v>
      </c>
      <c r="B17" s="156" t="s">
        <v>883</v>
      </c>
      <c r="C17" s="91">
        <v>1203</v>
      </c>
      <c r="D17" s="428">
        <v>181212.18017966632</v>
      </c>
      <c r="E17" s="91">
        <v>1203</v>
      </c>
      <c r="F17" s="426">
        <v>181212.18017966632</v>
      </c>
      <c r="G17" s="428">
        <v>677.3372023385142</v>
      </c>
      <c r="H17" s="428">
        <v>115003.83238271781</v>
      </c>
      <c r="I17" s="91">
        <v>1203</v>
      </c>
      <c r="J17" s="428">
        <v>201559.0391130757</v>
      </c>
      <c r="K17" s="91">
        <v>0</v>
      </c>
      <c r="L17" s="91">
        <v>0</v>
      </c>
    </row>
    <row r="18" spans="1:12" ht="12.75">
      <c r="A18" s="5">
        <v>7</v>
      </c>
      <c r="B18" s="156" t="s">
        <v>884</v>
      </c>
      <c r="C18" s="91">
        <v>3126</v>
      </c>
      <c r="D18" s="428">
        <v>470880.528047911</v>
      </c>
      <c r="E18" s="91">
        <v>3126</v>
      </c>
      <c r="F18" s="426">
        <v>470880.528047911</v>
      </c>
      <c r="G18" s="428">
        <v>1760.0632539569372</v>
      </c>
      <c r="H18" s="428">
        <v>298837.8886353914</v>
      </c>
      <c r="I18" s="91">
        <v>3126</v>
      </c>
      <c r="J18" s="428">
        <v>523751.9170968202</v>
      </c>
      <c r="K18" s="91">
        <v>0</v>
      </c>
      <c r="L18" s="91">
        <v>0</v>
      </c>
    </row>
    <row r="19" spans="1:12" ht="12.75">
      <c r="A19" s="5">
        <v>8</v>
      </c>
      <c r="B19" s="156" t="s">
        <v>885</v>
      </c>
      <c r="C19" s="91">
        <v>900</v>
      </c>
      <c r="D19" s="428">
        <v>135570.20961072293</v>
      </c>
      <c r="E19" s="91">
        <v>900</v>
      </c>
      <c r="F19" s="426">
        <v>135570.20961072293</v>
      </c>
      <c r="G19" s="428">
        <v>506.73606159988594</v>
      </c>
      <c r="H19" s="428">
        <v>86037.77983744474</v>
      </c>
      <c r="I19" s="91">
        <v>900</v>
      </c>
      <c r="J19" s="428">
        <v>150792.29858833595</v>
      </c>
      <c r="K19" s="91">
        <v>0</v>
      </c>
      <c r="L19" s="91">
        <v>0</v>
      </c>
    </row>
    <row r="20" spans="1:12" ht="12.75">
      <c r="A20" s="5">
        <v>9</v>
      </c>
      <c r="B20" s="156" t="s">
        <v>886</v>
      </c>
      <c r="C20" s="91">
        <v>529</v>
      </c>
      <c r="D20" s="428">
        <v>79685.15653785826</v>
      </c>
      <c r="E20" s="91">
        <v>529</v>
      </c>
      <c r="F20" s="426">
        <v>79685.15653785826</v>
      </c>
      <c r="G20" s="428">
        <v>297.84819620704405</v>
      </c>
      <c r="H20" s="428">
        <v>50571.09503778697</v>
      </c>
      <c r="I20" s="91">
        <v>529</v>
      </c>
      <c r="J20" s="428">
        <v>88632.36217025523</v>
      </c>
      <c r="K20" s="91">
        <v>0</v>
      </c>
      <c r="L20" s="91">
        <v>0</v>
      </c>
    </row>
    <row r="21" spans="1:12" ht="12.75">
      <c r="A21" s="5">
        <v>10</v>
      </c>
      <c r="B21" s="156" t="s">
        <v>887</v>
      </c>
      <c r="C21" s="91">
        <v>1685</v>
      </c>
      <c r="D21" s="428">
        <v>253817.5591045202</v>
      </c>
      <c r="E21" s="91">
        <v>1685</v>
      </c>
      <c r="F21" s="426">
        <v>253817.5591045202</v>
      </c>
      <c r="G21" s="428">
        <v>948.7225153286753</v>
      </c>
      <c r="H21" s="428">
        <v>161081.8433623271</v>
      </c>
      <c r="I21" s="91">
        <v>1685</v>
      </c>
      <c r="J21" s="428">
        <v>282316.6923570512</v>
      </c>
      <c r="K21" s="91">
        <v>0</v>
      </c>
      <c r="L21" s="91">
        <v>0</v>
      </c>
    </row>
    <row r="22" spans="1:12" ht="12.75">
      <c r="A22" s="5">
        <v>11</v>
      </c>
      <c r="B22" s="156" t="s">
        <v>888</v>
      </c>
      <c r="C22" s="91">
        <v>1895</v>
      </c>
      <c r="D22" s="428">
        <v>285450.6080136889</v>
      </c>
      <c r="E22" s="91">
        <v>1895</v>
      </c>
      <c r="F22" s="426">
        <v>285450.6080136889</v>
      </c>
      <c r="G22" s="428">
        <v>1066.960929701982</v>
      </c>
      <c r="H22" s="428">
        <v>181157.32532439753</v>
      </c>
      <c r="I22" s="91">
        <v>1895</v>
      </c>
      <c r="J22" s="428">
        <v>317501.56202766293</v>
      </c>
      <c r="K22" s="91">
        <v>0</v>
      </c>
      <c r="L22" s="91">
        <v>0</v>
      </c>
    </row>
    <row r="23" spans="1:12" ht="12.75">
      <c r="A23" s="5">
        <v>12</v>
      </c>
      <c r="B23" s="156" t="s">
        <v>889</v>
      </c>
      <c r="C23" s="91">
        <v>2456</v>
      </c>
      <c r="D23" s="428">
        <v>369956.0386710395</v>
      </c>
      <c r="E23" s="91">
        <v>2456</v>
      </c>
      <c r="F23" s="426">
        <v>369956.0386710395</v>
      </c>
      <c r="G23" s="428">
        <v>1382.8264080992442</v>
      </c>
      <c r="H23" s="428">
        <v>234787.54142307144</v>
      </c>
      <c r="I23" s="91">
        <v>2456</v>
      </c>
      <c r="J23" s="428">
        <v>411495.42814772564</v>
      </c>
      <c r="K23" s="91">
        <v>0</v>
      </c>
      <c r="L23" s="91">
        <v>0</v>
      </c>
    </row>
    <row r="24" spans="1:12" ht="12.75">
      <c r="A24" s="5">
        <v>13</v>
      </c>
      <c r="B24" s="156" t="s">
        <v>890</v>
      </c>
      <c r="C24" s="91">
        <v>2110</v>
      </c>
      <c r="D24" s="428">
        <v>317836.82475402823</v>
      </c>
      <c r="E24" s="91">
        <v>2110</v>
      </c>
      <c r="F24" s="426">
        <v>317836.82475402823</v>
      </c>
      <c r="G24" s="428">
        <v>1188.0145444175103</v>
      </c>
      <c r="H24" s="428">
        <v>201710.79495223158</v>
      </c>
      <c r="I24" s="91">
        <v>2110</v>
      </c>
      <c r="J24" s="428">
        <v>353524.16669043206</v>
      </c>
      <c r="K24" s="91">
        <v>0</v>
      </c>
      <c r="L24" s="91">
        <v>0</v>
      </c>
    </row>
    <row r="25" spans="1:12" ht="12.75">
      <c r="A25" s="5">
        <v>14</v>
      </c>
      <c r="B25" s="156" t="s">
        <v>891</v>
      </c>
      <c r="C25" s="91">
        <v>1776</v>
      </c>
      <c r="D25" s="428">
        <v>267525.2136318266</v>
      </c>
      <c r="E25" s="91">
        <v>1776</v>
      </c>
      <c r="F25" s="426">
        <v>267525.2136318266</v>
      </c>
      <c r="G25" s="428">
        <v>999.9591615571082</v>
      </c>
      <c r="H25" s="428">
        <v>169781.2188792243</v>
      </c>
      <c r="I25" s="91">
        <v>1776</v>
      </c>
      <c r="J25" s="428">
        <v>297563.4692143163</v>
      </c>
      <c r="K25" s="91">
        <v>0</v>
      </c>
      <c r="L25" s="91">
        <v>0</v>
      </c>
    </row>
    <row r="26" spans="1:12" ht="12.75">
      <c r="A26" s="5">
        <v>15</v>
      </c>
      <c r="B26" s="156" t="s">
        <v>892</v>
      </c>
      <c r="C26" s="91">
        <v>3045</v>
      </c>
      <c r="D26" s="428">
        <v>458679.20918294595</v>
      </c>
      <c r="E26" s="91">
        <v>3045</v>
      </c>
      <c r="F26" s="426">
        <v>458679.20918294595</v>
      </c>
      <c r="G26" s="428">
        <v>1714.4570084129473</v>
      </c>
      <c r="H26" s="428">
        <v>291094.48845002137</v>
      </c>
      <c r="I26" s="91">
        <v>3045</v>
      </c>
      <c r="J26" s="428">
        <v>510180.61022386997</v>
      </c>
      <c r="K26" s="91">
        <v>0</v>
      </c>
      <c r="L26" s="91">
        <v>0</v>
      </c>
    </row>
    <row r="27" spans="1:12" ht="12.75">
      <c r="A27" s="5">
        <v>16</v>
      </c>
      <c r="B27" s="156" t="s">
        <v>893</v>
      </c>
      <c r="C27" s="91">
        <v>2015</v>
      </c>
      <c r="D27" s="428">
        <v>303526.6359617853</v>
      </c>
      <c r="E27" s="91">
        <v>2015</v>
      </c>
      <c r="F27" s="426">
        <v>303526.6359617853</v>
      </c>
      <c r="G27" s="428">
        <v>1134.5257379153002</v>
      </c>
      <c r="H27" s="428">
        <v>192629.0293027235</v>
      </c>
      <c r="I27" s="91">
        <v>2015</v>
      </c>
      <c r="J27" s="428">
        <v>337607.201839441</v>
      </c>
      <c r="K27" s="91">
        <v>0</v>
      </c>
      <c r="L27" s="91">
        <v>0</v>
      </c>
    </row>
    <row r="28" spans="1:12" ht="12.75">
      <c r="A28" s="5">
        <v>17</v>
      </c>
      <c r="B28" s="156" t="s">
        <v>894</v>
      </c>
      <c r="C28" s="91">
        <v>414</v>
      </c>
      <c r="D28" s="428">
        <v>62362.29642093255</v>
      </c>
      <c r="E28" s="91">
        <v>414</v>
      </c>
      <c r="F28" s="426">
        <v>62362.29642093255</v>
      </c>
      <c r="G28" s="428">
        <v>233.09858833594754</v>
      </c>
      <c r="H28" s="428">
        <v>39577.37872522458</v>
      </c>
      <c r="I28" s="91">
        <v>414</v>
      </c>
      <c r="J28" s="428">
        <v>69364.45735063453</v>
      </c>
      <c r="K28" s="91">
        <v>0</v>
      </c>
      <c r="L28" s="91">
        <v>0</v>
      </c>
    </row>
    <row r="29" spans="1:12" ht="12.75">
      <c r="A29" s="5">
        <v>18</v>
      </c>
      <c r="B29" s="156" t="s">
        <v>895</v>
      </c>
      <c r="C29" s="91">
        <v>2070</v>
      </c>
      <c r="D29" s="428">
        <v>311811.48210466275</v>
      </c>
      <c r="E29" s="91">
        <v>2070</v>
      </c>
      <c r="F29" s="426">
        <v>311811.48210466275</v>
      </c>
      <c r="G29" s="428">
        <v>1165.4929416797377</v>
      </c>
      <c r="H29" s="428">
        <v>197886.8936261229</v>
      </c>
      <c r="I29" s="91">
        <v>2070</v>
      </c>
      <c r="J29" s="428">
        <v>346822.2867531727</v>
      </c>
      <c r="K29" s="91">
        <v>0</v>
      </c>
      <c r="L29" s="91">
        <v>0</v>
      </c>
    </row>
    <row r="30" spans="1:12" ht="12.75">
      <c r="A30" s="5">
        <v>19</v>
      </c>
      <c r="B30" s="156" t="s">
        <v>896</v>
      </c>
      <c r="C30" s="91">
        <v>3246</v>
      </c>
      <c r="D30" s="428">
        <v>488956.5559960074</v>
      </c>
      <c r="E30" s="91">
        <v>3246</v>
      </c>
      <c r="F30" s="426">
        <v>488956.5559960074</v>
      </c>
      <c r="G30" s="428">
        <v>1827.6280621702551</v>
      </c>
      <c r="H30" s="428">
        <v>310309.59261371737</v>
      </c>
      <c r="I30" s="91">
        <v>3246</v>
      </c>
      <c r="J30" s="428">
        <v>543857.5569085983</v>
      </c>
      <c r="K30" s="91">
        <v>0</v>
      </c>
      <c r="L30" s="91">
        <v>0</v>
      </c>
    </row>
    <row r="31" spans="1:12" ht="12.75">
      <c r="A31" s="5">
        <v>20</v>
      </c>
      <c r="B31" s="156" t="s">
        <v>897</v>
      </c>
      <c r="C31" s="9">
        <v>2620</v>
      </c>
      <c r="D31" s="417">
        <v>394659.9435334379</v>
      </c>
      <c r="E31" s="9">
        <v>2620</v>
      </c>
      <c r="F31" s="427">
        <v>394659.9435334379</v>
      </c>
      <c r="G31" s="417">
        <v>1475.1649793241124</v>
      </c>
      <c r="H31" s="417">
        <v>250465.53686011693</v>
      </c>
      <c r="I31" s="9">
        <v>2620</v>
      </c>
      <c r="J31" s="417">
        <v>438973.1358904891</v>
      </c>
      <c r="K31" s="91">
        <v>0</v>
      </c>
      <c r="L31" s="91">
        <v>0</v>
      </c>
    </row>
    <row r="32" spans="1:12" ht="12.75">
      <c r="A32" s="5">
        <v>21</v>
      </c>
      <c r="B32" s="156" t="s">
        <v>898</v>
      </c>
      <c r="C32" s="9">
        <v>2425</v>
      </c>
      <c r="D32" s="417">
        <v>365286.39811778127</v>
      </c>
      <c r="E32" s="9">
        <v>2425</v>
      </c>
      <c r="F32" s="427">
        <v>365286.39811778127</v>
      </c>
      <c r="G32" s="417">
        <v>1365.3721659774703</v>
      </c>
      <c r="H32" s="417">
        <v>231824.01789533722</v>
      </c>
      <c r="I32" s="9">
        <v>2425</v>
      </c>
      <c r="J32" s="417">
        <v>406301.47119634965</v>
      </c>
      <c r="K32" s="91">
        <v>0</v>
      </c>
      <c r="L32" s="91">
        <v>0</v>
      </c>
    </row>
    <row r="33" spans="1:12" ht="12.75">
      <c r="A33" s="5">
        <v>22</v>
      </c>
      <c r="B33" s="156" t="s">
        <v>899</v>
      </c>
      <c r="C33" s="9">
        <v>2995</v>
      </c>
      <c r="D33" s="417">
        <v>451147.53087123914</v>
      </c>
      <c r="E33" s="9">
        <v>2995</v>
      </c>
      <c r="F33" s="427">
        <v>451147.53087123914</v>
      </c>
      <c r="G33" s="417">
        <v>1686.3050049907315</v>
      </c>
      <c r="H33" s="417">
        <v>286314.6117923856</v>
      </c>
      <c r="I33" s="9">
        <v>2995</v>
      </c>
      <c r="J33" s="417">
        <v>501803.26030229573</v>
      </c>
      <c r="K33" s="91">
        <v>0</v>
      </c>
      <c r="L33" s="91">
        <v>0</v>
      </c>
    </row>
    <row r="34" spans="1:12" ht="12.75">
      <c r="A34" s="5">
        <v>23</v>
      </c>
      <c r="B34" s="156" t="s">
        <v>900</v>
      </c>
      <c r="C34" s="9">
        <v>2557</v>
      </c>
      <c r="D34" s="417">
        <v>385170.0288606873</v>
      </c>
      <c r="E34" s="9">
        <v>2557</v>
      </c>
      <c r="F34" s="427">
        <v>385170.0288606873</v>
      </c>
      <c r="G34" s="417">
        <v>1439.6934550121202</v>
      </c>
      <c r="H34" s="417">
        <v>244442.8922714958</v>
      </c>
      <c r="I34" s="9">
        <v>2557</v>
      </c>
      <c r="J34" s="417">
        <v>428417.67498930555</v>
      </c>
      <c r="K34" s="91">
        <v>0</v>
      </c>
      <c r="L34" s="91">
        <v>0</v>
      </c>
    </row>
    <row r="35" spans="1:12" ht="12.75">
      <c r="A35" s="5">
        <v>24</v>
      </c>
      <c r="B35" s="156" t="s">
        <v>901</v>
      </c>
      <c r="C35" s="9">
        <v>2269</v>
      </c>
      <c r="D35" s="417">
        <v>341787.56178525597</v>
      </c>
      <c r="E35" s="9">
        <v>2269</v>
      </c>
      <c r="F35" s="427">
        <v>341787.56178525597</v>
      </c>
      <c r="G35" s="417">
        <v>1277.5379153001568</v>
      </c>
      <c r="H35" s="417">
        <v>216910.80272351348</v>
      </c>
      <c r="I35" s="9">
        <v>2269</v>
      </c>
      <c r="J35" s="417">
        <v>380164.1394410381</v>
      </c>
      <c r="K35" s="91">
        <v>0</v>
      </c>
      <c r="L35" s="91">
        <v>0</v>
      </c>
    </row>
    <row r="36" spans="1:12" ht="12.75">
      <c r="A36" s="5">
        <v>25</v>
      </c>
      <c r="B36" s="156" t="s">
        <v>902</v>
      </c>
      <c r="C36" s="9">
        <v>1516</v>
      </c>
      <c r="D36" s="417">
        <v>228360.4864109511</v>
      </c>
      <c r="E36" s="9">
        <v>1516</v>
      </c>
      <c r="F36" s="427">
        <v>228360.4864109511</v>
      </c>
      <c r="G36" s="417">
        <v>853.5687437615857</v>
      </c>
      <c r="H36" s="417">
        <v>144925.86025951803</v>
      </c>
      <c r="I36" s="9">
        <v>1516</v>
      </c>
      <c r="J36" s="417">
        <v>254001.24962213033</v>
      </c>
      <c r="K36" s="91">
        <v>0</v>
      </c>
      <c r="L36" s="91">
        <v>0</v>
      </c>
    </row>
    <row r="37" spans="1:12" ht="12.75">
      <c r="A37" s="5">
        <v>26</v>
      </c>
      <c r="B37" s="156" t="s">
        <v>903</v>
      </c>
      <c r="C37" s="9">
        <v>1940</v>
      </c>
      <c r="D37" s="417">
        <v>292229.118494225</v>
      </c>
      <c r="E37" s="9">
        <v>1940</v>
      </c>
      <c r="F37" s="427">
        <v>292229.118494225</v>
      </c>
      <c r="G37" s="417">
        <v>1092.2977327819763</v>
      </c>
      <c r="H37" s="417">
        <v>185459.2143162698</v>
      </c>
      <c r="I37" s="9">
        <v>1940</v>
      </c>
      <c r="J37" s="417">
        <v>325041.17695707973</v>
      </c>
      <c r="K37" s="91">
        <v>0</v>
      </c>
      <c r="L37" s="91">
        <v>0</v>
      </c>
    </row>
    <row r="38" spans="1:12" ht="12.75">
      <c r="A38" s="5">
        <v>27</v>
      </c>
      <c r="B38" s="156" t="s">
        <v>904</v>
      </c>
      <c r="C38" s="9">
        <v>2011</v>
      </c>
      <c r="D38" s="417">
        <v>302924.1016968487</v>
      </c>
      <c r="E38" s="9">
        <v>2011</v>
      </c>
      <c r="F38" s="427">
        <v>302924.1016968487</v>
      </c>
      <c r="G38" s="417">
        <v>1132.273577641523</v>
      </c>
      <c r="H38" s="417">
        <v>192246.63917011264</v>
      </c>
      <c r="I38" s="9">
        <v>2011</v>
      </c>
      <c r="J38" s="417">
        <v>336937.0138457151</v>
      </c>
      <c r="K38" s="91">
        <v>0</v>
      </c>
      <c r="L38" s="91">
        <v>0</v>
      </c>
    </row>
    <row r="39" spans="1:12" ht="12.75">
      <c r="A39" s="5">
        <v>28</v>
      </c>
      <c r="B39" s="156" t="s">
        <v>905</v>
      </c>
      <c r="C39" s="9">
        <v>1827</v>
      </c>
      <c r="D39" s="417">
        <v>275207.5255097676</v>
      </c>
      <c r="E39" s="9">
        <v>1827</v>
      </c>
      <c r="F39" s="427">
        <v>275207.5255097676</v>
      </c>
      <c r="G39" s="417">
        <v>1028.6742050477685</v>
      </c>
      <c r="H39" s="417">
        <v>174656.69307001284</v>
      </c>
      <c r="I39" s="9">
        <v>1827</v>
      </c>
      <c r="J39" s="417">
        <v>306108.36613432196</v>
      </c>
      <c r="K39" s="91">
        <v>0</v>
      </c>
      <c r="L39" s="91">
        <v>0</v>
      </c>
    </row>
    <row r="40" spans="1:12" ht="12.75">
      <c r="A40" s="5">
        <v>29</v>
      </c>
      <c r="B40" s="156" t="s">
        <v>906</v>
      </c>
      <c r="C40" s="9">
        <v>2010</v>
      </c>
      <c r="D40" s="417">
        <v>302773.46813061455</v>
      </c>
      <c r="E40" s="9">
        <v>2010</v>
      </c>
      <c r="F40" s="427">
        <v>302773.46813061455</v>
      </c>
      <c r="G40" s="417">
        <v>1131.7105375730787</v>
      </c>
      <c r="H40" s="417">
        <v>192151.04163695994</v>
      </c>
      <c r="I40" s="9">
        <v>2010</v>
      </c>
      <c r="J40" s="417">
        <v>336769.4668472836</v>
      </c>
      <c r="K40" s="91">
        <v>0</v>
      </c>
      <c r="L40" s="91">
        <v>0</v>
      </c>
    </row>
    <row r="41" spans="1:12" ht="12.75">
      <c r="A41" s="5">
        <v>30</v>
      </c>
      <c r="B41" s="156" t="s">
        <v>907</v>
      </c>
      <c r="C41" s="9">
        <v>1011</v>
      </c>
      <c r="D41" s="417">
        <v>152290.5354627121</v>
      </c>
      <c r="E41" s="9">
        <v>1011</v>
      </c>
      <c r="F41" s="427">
        <v>152290.5354627121</v>
      </c>
      <c r="G41" s="417">
        <v>569.2335091972052</v>
      </c>
      <c r="H41" s="417">
        <v>96649.10601739626</v>
      </c>
      <c r="I41" s="9">
        <v>1011</v>
      </c>
      <c r="J41" s="417">
        <v>169390.0154142307</v>
      </c>
      <c r="K41" s="91">
        <v>0</v>
      </c>
      <c r="L41" s="91">
        <v>0</v>
      </c>
    </row>
    <row r="42" spans="1:12" ht="12.75">
      <c r="A42" s="5">
        <v>31</v>
      </c>
      <c r="B42" s="321" t="s">
        <v>908</v>
      </c>
      <c r="C42" s="9">
        <v>477</v>
      </c>
      <c r="D42" s="417">
        <v>71852.21109368316</v>
      </c>
      <c r="E42" s="9">
        <v>477</v>
      </c>
      <c r="F42" s="427">
        <v>71852.21109368316</v>
      </c>
      <c r="G42" s="417">
        <v>268.57011264793954</v>
      </c>
      <c r="H42" s="417">
        <v>45600.02331384571</v>
      </c>
      <c r="I42" s="9">
        <v>477</v>
      </c>
      <c r="J42" s="417">
        <v>79919.91825181805</v>
      </c>
      <c r="K42" s="91">
        <v>0</v>
      </c>
      <c r="L42" s="91">
        <v>0</v>
      </c>
    </row>
    <row r="43" spans="1:12" ht="12.75">
      <c r="A43" s="5">
        <v>32</v>
      </c>
      <c r="B43" s="321" t="s">
        <v>909</v>
      </c>
      <c r="C43" s="9">
        <v>753</v>
      </c>
      <c r="D43" s="417">
        <v>113427.07537430486</v>
      </c>
      <c r="E43" s="9">
        <v>753</v>
      </c>
      <c r="F43" s="427">
        <v>113427.07537430486</v>
      </c>
      <c r="G43" s="417">
        <v>423.96917153857123</v>
      </c>
      <c r="H43" s="417">
        <v>71984.94246399544</v>
      </c>
      <c r="I43" s="9">
        <v>753</v>
      </c>
      <c r="J43" s="417">
        <v>126162.88981890774</v>
      </c>
      <c r="K43" s="91">
        <v>0</v>
      </c>
      <c r="L43" s="91">
        <v>0</v>
      </c>
    </row>
    <row r="44" spans="1:12" ht="12.75">
      <c r="A44" s="5">
        <v>33</v>
      </c>
      <c r="B44" s="321" t="s">
        <v>910</v>
      </c>
      <c r="C44" s="9">
        <v>1700</v>
      </c>
      <c r="D44" s="417">
        <v>256077.06259803224</v>
      </c>
      <c r="E44" s="9">
        <v>1700</v>
      </c>
      <c r="F44" s="427">
        <v>256077.06259803224</v>
      </c>
      <c r="G44" s="417">
        <v>957.1681163553401</v>
      </c>
      <c r="H44" s="417">
        <v>162515.80635961785</v>
      </c>
      <c r="I44" s="9">
        <v>1700</v>
      </c>
      <c r="J44" s="417">
        <v>284829.89733352343</v>
      </c>
      <c r="K44" s="91">
        <v>0</v>
      </c>
      <c r="L44" s="91">
        <v>0</v>
      </c>
    </row>
    <row r="45" spans="1:12" ht="12.75">
      <c r="A45" s="5">
        <v>34</v>
      </c>
      <c r="B45" s="321" t="s">
        <v>911</v>
      </c>
      <c r="C45" s="9">
        <v>1059</v>
      </c>
      <c r="D45" s="417">
        <v>159520.94664195066</v>
      </c>
      <c r="E45" s="9">
        <v>1059</v>
      </c>
      <c r="F45" s="427">
        <v>159520.94664195066</v>
      </c>
      <c r="G45" s="417">
        <v>596.2594324825325</v>
      </c>
      <c r="H45" s="417">
        <v>101237.78760872665</v>
      </c>
      <c r="I45" s="9">
        <v>1059</v>
      </c>
      <c r="J45" s="417">
        <v>177432.27133894197</v>
      </c>
      <c r="K45" s="91">
        <v>0</v>
      </c>
      <c r="L45" s="91">
        <v>0</v>
      </c>
    </row>
    <row r="46" spans="1:12" ht="12.75">
      <c r="A46" s="5">
        <v>35</v>
      </c>
      <c r="B46" s="321" t="s">
        <v>912</v>
      </c>
      <c r="C46" s="9">
        <v>1494</v>
      </c>
      <c r="D46" s="417">
        <v>225046.5479538001</v>
      </c>
      <c r="E46" s="9">
        <v>1494</v>
      </c>
      <c r="F46" s="427">
        <v>225046.5479538001</v>
      </c>
      <c r="G46" s="417">
        <v>841.1818622558106</v>
      </c>
      <c r="H46" s="417">
        <v>142822.71453015826</v>
      </c>
      <c r="I46" s="9">
        <v>1494</v>
      </c>
      <c r="J46" s="417">
        <v>250315.21565663768</v>
      </c>
      <c r="K46" s="91">
        <v>0</v>
      </c>
      <c r="L46" s="91">
        <v>0</v>
      </c>
    </row>
    <row r="47" spans="1:12" ht="12.75">
      <c r="A47" s="5">
        <v>36</v>
      </c>
      <c r="B47" s="321" t="s">
        <v>913</v>
      </c>
      <c r="C47" s="9">
        <v>1285</v>
      </c>
      <c r="D47" s="417">
        <v>193564.13261086555</v>
      </c>
      <c r="E47" s="9">
        <v>1285</v>
      </c>
      <c r="F47" s="427">
        <v>193564.13261086555</v>
      </c>
      <c r="G47" s="417">
        <v>723.5064879509482</v>
      </c>
      <c r="H47" s="417">
        <v>122842.83010124056</v>
      </c>
      <c r="I47" s="9">
        <v>1285</v>
      </c>
      <c r="J47" s="417">
        <v>215297.89298445743</v>
      </c>
      <c r="K47" s="91">
        <v>0</v>
      </c>
      <c r="L47" s="91">
        <v>0</v>
      </c>
    </row>
    <row r="48" spans="1:12" ht="12.75">
      <c r="A48" s="5">
        <v>37</v>
      </c>
      <c r="B48" s="321" t="s">
        <v>914</v>
      </c>
      <c r="C48" s="9">
        <v>1716</v>
      </c>
      <c r="D48" s="417">
        <v>258487.1996577784</v>
      </c>
      <c r="E48" s="9">
        <v>1716</v>
      </c>
      <c r="F48" s="427">
        <v>258487.1996577784</v>
      </c>
      <c r="G48" s="417">
        <v>966.1767574504491</v>
      </c>
      <c r="H48" s="417">
        <v>164045.36689006133</v>
      </c>
      <c r="I48" s="9">
        <v>1716</v>
      </c>
      <c r="J48" s="417">
        <v>287510.6493084272</v>
      </c>
      <c r="K48" s="91">
        <v>0</v>
      </c>
      <c r="L48" s="91">
        <v>0</v>
      </c>
    </row>
    <row r="49" spans="1:12" ht="12.75">
      <c r="A49" s="5">
        <v>38</v>
      </c>
      <c r="B49" s="321" t="s">
        <v>915</v>
      </c>
      <c r="C49" s="9">
        <v>1526</v>
      </c>
      <c r="D49" s="417">
        <v>229866.82207329245</v>
      </c>
      <c r="E49" s="9">
        <v>1526</v>
      </c>
      <c r="F49" s="427">
        <v>229866.82207329245</v>
      </c>
      <c r="G49" s="417">
        <v>859.1991444460288</v>
      </c>
      <c r="H49" s="417">
        <v>145881.8355910452</v>
      </c>
      <c r="I49" s="9">
        <v>1526</v>
      </c>
      <c r="J49" s="417">
        <v>255676.71960644517</v>
      </c>
      <c r="K49" s="91">
        <v>0</v>
      </c>
      <c r="L49" s="91">
        <v>0</v>
      </c>
    </row>
    <row r="50" spans="1:12" ht="12.75">
      <c r="A50" s="543" t="s">
        <v>14</v>
      </c>
      <c r="B50" s="544"/>
      <c r="C50" s="9">
        <f aca="true" t="shared" si="0" ref="C50:J50">SUM(C12:C49)</f>
        <v>70130</v>
      </c>
      <c r="D50" s="417">
        <f t="shared" si="0"/>
        <v>10563932</v>
      </c>
      <c r="E50" s="9">
        <f t="shared" si="0"/>
        <v>70130</v>
      </c>
      <c r="F50" s="417">
        <f t="shared" si="0"/>
        <v>10563932</v>
      </c>
      <c r="G50" s="417">
        <f t="shared" si="0"/>
        <v>39486</v>
      </c>
      <c r="H50" s="417">
        <f t="shared" si="0"/>
        <v>6704255</v>
      </c>
      <c r="I50" s="9">
        <f t="shared" si="0"/>
        <v>70130</v>
      </c>
      <c r="J50" s="417">
        <f t="shared" si="0"/>
        <v>11750071</v>
      </c>
      <c r="K50" s="91">
        <v>0</v>
      </c>
      <c r="L50" s="91">
        <v>0</v>
      </c>
    </row>
    <row r="55" spans="10:13" ht="12.75" customHeight="1">
      <c r="J55" s="594" t="s">
        <v>1092</v>
      </c>
      <c r="K55" s="594"/>
      <c r="L55" s="594"/>
      <c r="M55" s="594"/>
    </row>
    <row r="56" spans="10:13" ht="12.75" customHeight="1">
      <c r="J56" s="594"/>
      <c r="K56" s="594"/>
      <c r="L56" s="594"/>
      <c r="M56" s="594"/>
    </row>
    <row r="57" spans="10:13" ht="12.75" customHeight="1">
      <c r="J57" s="594"/>
      <c r="K57" s="594"/>
      <c r="L57" s="594"/>
      <c r="M57" s="594"/>
    </row>
    <row r="58" spans="10:13" ht="12.75" customHeight="1">
      <c r="J58" s="594"/>
      <c r="K58" s="594"/>
      <c r="L58" s="594"/>
      <c r="M58" s="594"/>
    </row>
  </sheetData>
  <sheetProtection/>
  <mergeCells count="16">
    <mergeCell ref="A50:B50"/>
    <mergeCell ref="B9:B10"/>
    <mergeCell ref="A9:A10"/>
    <mergeCell ref="C9:C10"/>
    <mergeCell ref="A7:B7"/>
    <mergeCell ref="J55:M58"/>
    <mergeCell ref="A5:L5"/>
    <mergeCell ref="A2:L2"/>
    <mergeCell ref="A3:L3"/>
    <mergeCell ref="K1:L1"/>
    <mergeCell ref="G9:H9"/>
    <mergeCell ref="D9:D10"/>
    <mergeCell ref="E9:F9"/>
    <mergeCell ref="I9:J9"/>
    <mergeCell ref="K9:L9"/>
    <mergeCell ref="K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45.xml><?xml version="1.0" encoding="utf-8"?>
<worksheet xmlns="http://schemas.openxmlformats.org/spreadsheetml/2006/main" xmlns:r="http://schemas.openxmlformats.org/officeDocument/2006/relationships">
  <sheetPr>
    <pageSetUpPr fitToPage="1"/>
  </sheetPr>
  <dimension ref="A1:I57"/>
  <sheetViews>
    <sheetView zoomScaleSheetLayoutView="100" zoomScalePageLayoutView="0" workbookViewId="0" topLeftCell="A37">
      <selection activeCell="E54" sqref="E54:I57"/>
    </sheetView>
  </sheetViews>
  <sheetFormatPr defaultColWidth="8.8515625" defaultRowHeight="12.75"/>
  <cols>
    <col min="1" max="1" width="11.140625" style="85" customWidth="1"/>
    <col min="2" max="2" width="16.421875" style="85" customWidth="1"/>
    <col min="3" max="3" width="16.7109375" style="85" customWidth="1"/>
    <col min="4" max="4" width="22.28125" style="85" customWidth="1"/>
    <col min="5" max="5" width="15.28125" style="85" customWidth="1"/>
    <col min="6" max="6" width="19.7109375" style="85" customWidth="1"/>
    <col min="7" max="16384" width="8.8515625" style="85" customWidth="1"/>
  </cols>
  <sheetData>
    <row r="1" spans="4:6" ht="12.75" customHeight="1">
      <c r="D1" s="274"/>
      <c r="E1" s="274"/>
      <c r="F1" s="275" t="s">
        <v>92</v>
      </c>
    </row>
    <row r="2" spans="2:6" ht="15" customHeight="1">
      <c r="B2" s="745" t="s">
        <v>0</v>
      </c>
      <c r="C2" s="745"/>
      <c r="D2" s="745"/>
      <c r="E2" s="745"/>
      <c r="F2" s="745"/>
    </row>
    <row r="3" spans="2:6" ht="20.25">
      <c r="B3" s="624" t="s">
        <v>693</v>
      </c>
      <c r="C3" s="624"/>
      <c r="D3" s="624"/>
      <c r="E3" s="624"/>
      <c r="F3" s="624"/>
    </row>
    <row r="4" ht="11.25" customHeight="1"/>
    <row r="5" spans="1:6" ht="12.75">
      <c r="A5" s="750" t="s">
        <v>436</v>
      </c>
      <c r="B5" s="750"/>
      <c r="C5" s="750"/>
      <c r="D5" s="750"/>
      <c r="E5" s="750"/>
      <c r="F5" s="750"/>
    </row>
    <row r="6" spans="1:6" ht="8.25" customHeight="1">
      <c r="A6" s="87"/>
      <c r="B6" s="87"/>
      <c r="C6" s="87"/>
      <c r="D6" s="87"/>
      <c r="E6" s="87"/>
      <c r="F6" s="87"/>
    </row>
    <row r="7" spans="1:2" ht="18" customHeight="1">
      <c r="A7" s="566" t="s">
        <v>876</v>
      </c>
      <c r="B7" s="566"/>
    </row>
    <row r="8" ht="54.75" customHeight="1" hidden="1">
      <c r="A8" s="88" t="s">
        <v>1</v>
      </c>
    </row>
    <row r="9" spans="1:6" ht="30" customHeight="1">
      <c r="A9" s="748" t="s">
        <v>2</v>
      </c>
      <c r="B9" s="748" t="s">
        <v>3</v>
      </c>
      <c r="C9" s="751" t="s">
        <v>432</v>
      </c>
      <c r="D9" s="752"/>
      <c r="E9" s="753" t="s">
        <v>435</v>
      </c>
      <c r="F9" s="753"/>
    </row>
    <row r="10" spans="1:6" s="96" customFormat="1" ht="33" customHeight="1">
      <c r="A10" s="748"/>
      <c r="B10" s="748"/>
      <c r="C10" s="89" t="s">
        <v>433</v>
      </c>
      <c r="D10" s="89" t="s">
        <v>434</v>
      </c>
      <c r="E10" s="89" t="s">
        <v>433</v>
      </c>
      <c r="F10" s="89" t="s">
        <v>434</v>
      </c>
    </row>
    <row r="11" spans="1:6" s="163" customFormat="1" ht="12.75">
      <c r="A11" s="309">
        <v>1</v>
      </c>
      <c r="B11" s="309">
        <v>2</v>
      </c>
      <c r="C11" s="309">
        <v>3</v>
      </c>
      <c r="D11" s="309">
        <v>4</v>
      </c>
      <c r="E11" s="309">
        <v>5</v>
      </c>
      <c r="F11" s="309">
        <v>6</v>
      </c>
    </row>
    <row r="12" spans="1:6" ht="12.75">
      <c r="A12" s="5">
        <v>1</v>
      </c>
      <c r="B12" s="156" t="s">
        <v>878</v>
      </c>
      <c r="C12" s="91">
        <v>1972</v>
      </c>
      <c r="D12" s="91">
        <v>1972</v>
      </c>
      <c r="E12" s="91">
        <v>1188</v>
      </c>
      <c r="F12" s="91">
        <v>1188</v>
      </c>
    </row>
    <row r="13" spans="1:6" ht="12.75">
      <c r="A13" s="5">
        <v>2</v>
      </c>
      <c r="B13" s="156" t="s">
        <v>879</v>
      </c>
      <c r="C13" s="91">
        <v>1260</v>
      </c>
      <c r="D13" s="91">
        <v>1260</v>
      </c>
      <c r="E13" s="91">
        <v>875</v>
      </c>
      <c r="F13" s="91">
        <v>875</v>
      </c>
    </row>
    <row r="14" spans="1:6" ht="12.75">
      <c r="A14" s="5">
        <v>3</v>
      </c>
      <c r="B14" s="156" t="s">
        <v>880</v>
      </c>
      <c r="C14" s="91">
        <v>1064</v>
      </c>
      <c r="D14" s="91">
        <v>1064</v>
      </c>
      <c r="E14" s="91">
        <v>822</v>
      </c>
      <c r="F14" s="91">
        <v>822</v>
      </c>
    </row>
    <row r="15" spans="1:6" ht="12.75">
      <c r="A15" s="5">
        <v>4</v>
      </c>
      <c r="B15" s="156" t="s">
        <v>881</v>
      </c>
      <c r="C15" s="91">
        <v>654</v>
      </c>
      <c r="D15" s="91">
        <v>654</v>
      </c>
      <c r="E15" s="91">
        <v>502</v>
      </c>
      <c r="F15" s="91">
        <v>502</v>
      </c>
    </row>
    <row r="16" spans="1:6" ht="12.75">
      <c r="A16" s="5">
        <v>5</v>
      </c>
      <c r="B16" s="156" t="s">
        <v>882</v>
      </c>
      <c r="C16" s="91">
        <v>1269</v>
      </c>
      <c r="D16" s="91">
        <v>1269</v>
      </c>
      <c r="E16" s="91">
        <v>850</v>
      </c>
      <c r="F16" s="91">
        <v>850</v>
      </c>
    </row>
    <row r="17" spans="1:6" ht="12.75">
      <c r="A17" s="5">
        <v>6</v>
      </c>
      <c r="B17" s="156" t="s">
        <v>883</v>
      </c>
      <c r="C17" s="91">
        <v>603</v>
      </c>
      <c r="D17" s="91">
        <v>603</v>
      </c>
      <c r="E17" s="91">
        <v>606</v>
      </c>
      <c r="F17" s="91">
        <v>606</v>
      </c>
    </row>
    <row r="18" spans="1:6" ht="12.75">
      <c r="A18" s="5">
        <v>7</v>
      </c>
      <c r="B18" s="156" t="s">
        <v>884</v>
      </c>
      <c r="C18" s="91">
        <v>1698</v>
      </c>
      <c r="D18" s="91">
        <v>1698</v>
      </c>
      <c r="E18" s="91">
        <v>1423</v>
      </c>
      <c r="F18" s="91">
        <v>1423</v>
      </c>
    </row>
    <row r="19" spans="1:6" ht="12.75">
      <c r="A19" s="5">
        <v>8</v>
      </c>
      <c r="B19" s="156" t="s">
        <v>885</v>
      </c>
      <c r="C19" s="91">
        <v>542</v>
      </c>
      <c r="D19" s="91">
        <v>542</v>
      </c>
      <c r="E19" s="91">
        <v>357</v>
      </c>
      <c r="F19" s="91">
        <v>357</v>
      </c>
    </row>
    <row r="20" spans="1:6" ht="12.75">
      <c r="A20" s="5">
        <v>9</v>
      </c>
      <c r="B20" s="156" t="s">
        <v>886</v>
      </c>
      <c r="C20" s="91">
        <v>332</v>
      </c>
      <c r="D20" s="91">
        <v>332</v>
      </c>
      <c r="E20" s="91">
        <v>196</v>
      </c>
      <c r="F20" s="91">
        <v>196</v>
      </c>
    </row>
    <row r="21" spans="1:6" ht="12.75">
      <c r="A21" s="5">
        <v>10</v>
      </c>
      <c r="B21" s="156" t="s">
        <v>887</v>
      </c>
      <c r="C21" s="91">
        <v>979</v>
      </c>
      <c r="D21" s="91">
        <v>979</v>
      </c>
      <c r="E21" s="91">
        <v>712</v>
      </c>
      <c r="F21" s="91">
        <v>712</v>
      </c>
    </row>
    <row r="22" spans="1:6" ht="12.75">
      <c r="A22" s="5">
        <v>11</v>
      </c>
      <c r="B22" s="156" t="s">
        <v>888</v>
      </c>
      <c r="C22" s="91">
        <v>910</v>
      </c>
      <c r="D22" s="91">
        <v>910</v>
      </c>
      <c r="E22" s="91">
        <v>1031</v>
      </c>
      <c r="F22" s="91">
        <v>1031</v>
      </c>
    </row>
    <row r="23" spans="1:6" ht="12.75">
      <c r="A23" s="5">
        <v>12</v>
      </c>
      <c r="B23" s="156" t="s">
        <v>889</v>
      </c>
      <c r="C23" s="91">
        <v>1458</v>
      </c>
      <c r="D23" s="91">
        <v>1458</v>
      </c>
      <c r="E23" s="91">
        <v>1084</v>
      </c>
      <c r="F23" s="91">
        <v>1084</v>
      </c>
    </row>
    <row r="24" spans="1:6" ht="12.75">
      <c r="A24" s="5">
        <v>13</v>
      </c>
      <c r="B24" s="156" t="s">
        <v>890</v>
      </c>
      <c r="C24" s="91">
        <v>1223</v>
      </c>
      <c r="D24" s="91">
        <v>1223</v>
      </c>
      <c r="E24" s="91">
        <v>921</v>
      </c>
      <c r="F24" s="91">
        <v>921</v>
      </c>
    </row>
    <row r="25" spans="1:6" ht="12.75">
      <c r="A25" s="5">
        <v>14</v>
      </c>
      <c r="B25" s="156" t="s">
        <v>891</v>
      </c>
      <c r="C25" s="91">
        <v>1080</v>
      </c>
      <c r="D25" s="91">
        <v>1080</v>
      </c>
      <c r="E25" s="91">
        <v>657</v>
      </c>
      <c r="F25" s="91">
        <v>657</v>
      </c>
    </row>
    <row r="26" spans="1:6" ht="12.75">
      <c r="A26" s="5">
        <v>15</v>
      </c>
      <c r="B26" s="156" t="s">
        <v>892</v>
      </c>
      <c r="C26" s="91">
        <v>1649</v>
      </c>
      <c r="D26" s="91">
        <v>1649</v>
      </c>
      <c r="E26" s="91">
        <v>1393</v>
      </c>
      <c r="F26" s="91">
        <v>1393</v>
      </c>
    </row>
    <row r="27" spans="1:6" ht="12.75">
      <c r="A27" s="5">
        <v>16</v>
      </c>
      <c r="B27" s="156" t="s">
        <v>893</v>
      </c>
      <c r="C27" s="91">
        <v>1176</v>
      </c>
      <c r="D27" s="91">
        <v>1176</v>
      </c>
      <c r="E27" s="91">
        <v>948</v>
      </c>
      <c r="F27" s="91">
        <v>948</v>
      </c>
    </row>
    <row r="28" spans="1:6" ht="12.75">
      <c r="A28" s="5">
        <v>17</v>
      </c>
      <c r="B28" s="156" t="s">
        <v>894</v>
      </c>
      <c r="C28" s="91">
        <v>191</v>
      </c>
      <c r="D28" s="91">
        <v>191</v>
      </c>
      <c r="E28" s="91">
        <v>201</v>
      </c>
      <c r="F28" s="91">
        <v>201</v>
      </c>
    </row>
    <row r="29" spans="1:6" ht="12.75">
      <c r="A29" s="5">
        <v>18</v>
      </c>
      <c r="B29" s="156" t="s">
        <v>895</v>
      </c>
      <c r="C29" s="91">
        <v>1067</v>
      </c>
      <c r="D29" s="91">
        <v>1067</v>
      </c>
      <c r="E29" s="91">
        <v>1051</v>
      </c>
      <c r="F29" s="91">
        <v>1051</v>
      </c>
    </row>
    <row r="30" spans="1:6" ht="12.75">
      <c r="A30" s="5">
        <v>19</v>
      </c>
      <c r="B30" s="156" t="s">
        <v>896</v>
      </c>
      <c r="C30" s="91">
        <v>1962</v>
      </c>
      <c r="D30" s="91">
        <v>1962</v>
      </c>
      <c r="E30" s="91">
        <v>1383</v>
      </c>
      <c r="F30" s="91">
        <v>1383</v>
      </c>
    </row>
    <row r="31" spans="1:6" ht="12.75">
      <c r="A31" s="5">
        <v>20</v>
      </c>
      <c r="B31" s="156" t="s">
        <v>897</v>
      </c>
      <c r="C31" s="91">
        <v>1641</v>
      </c>
      <c r="D31" s="91">
        <v>1641</v>
      </c>
      <c r="E31" s="91">
        <v>1010</v>
      </c>
      <c r="F31" s="91">
        <v>1010</v>
      </c>
    </row>
    <row r="32" spans="1:6" ht="12.75">
      <c r="A32" s="5">
        <v>21</v>
      </c>
      <c r="B32" s="156" t="s">
        <v>898</v>
      </c>
      <c r="C32" s="91">
        <v>1422</v>
      </c>
      <c r="D32" s="91">
        <v>1422</v>
      </c>
      <c r="E32" s="91">
        <v>984</v>
      </c>
      <c r="F32" s="91">
        <v>984</v>
      </c>
    </row>
    <row r="33" spans="1:6" ht="12.75">
      <c r="A33" s="5">
        <v>22</v>
      </c>
      <c r="B33" s="156" t="s">
        <v>899</v>
      </c>
      <c r="C33" s="91">
        <v>1903</v>
      </c>
      <c r="D33" s="91">
        <v>1903</v>
      </c>
      <c r="E33" s="91">
        <v>959</v>
      </c>
      <c r="F33" s="91">
        <v>959</v>
      </c>
    </row>
    <row r="34" spans="1:6" ht="12.75">
      <c r="A34" s="5">
        <v>23</v>
      </c>
      <c r="B34" s="156" t="s">
        <v>900</v>
      </c>
      <c r="C34" s="91">
        <v>1576</v>
      </c>
      <c r="D34" s="91">
        <v>1576</v>
      </c>
      <c r="E34" s="91">
        <v>1004</v>
      </c>
      <c r="F34" s="91">
        <v>1004</v>
      </c>
    </row>
    <row r="35" spans="1:6" ht="12.75">
      <c r="A35" s="5">
        <v>24</v>
      </c>
      <c r="B35" s="156" t="s">
        <v>901</v>
      </c>
      <c r="C35" s="91">
        <v>1297</v>
      </c>
      <c r="D35" s="91">
        <v>1297</v>
      </c>
      <c r="E35" s="91">
        <v>990</v>
      </c>
      <c r="F35" s="91">
        <v>990</v>
      </c>
    </row>
    <row r="36" spans="1:6" ht="12.75">
      <c r="A36" s="5">
        <v>25</v>
      </c>
      <c r="B36" s="156" t="s">
        <v>902</v>
      </c>
      <c r="C36" s="91">
        <v>718</v>
      </c>
      <c r="D36" s="91">
        <v>718</v>
      </c>
      <c r="E36" s="91">
        <v>882</v>
      </c>
      <c r="F36" s="91">
        <v>882</v>
      </c>
    </row>
    <row r="37" spans="1:6" ht="12.75">
      <c r="A37" s="5">
        <v>26</v>
      </c>
      <c r="B37" s="156" t="s">
        <v>903</v>
      </c>
      <c r="C37" s="91">
        <v>1146</v>
      </c>
      <c r="D37" s="91">
        <v>1146</v>
      </c>
      <c r="E37" s="91">
        <v>646</v>
      </c>
      <c r="F37" s="91">
        <v>646</v>
      </c>
    </row>
    <row r="38" spans="1:6" ht="12.75">
      <c r="A38" s="5">
        <v>27</v>
      </c>
      <c r="B38" s="156" t="s">
        <v>904</v>
      </c>
      <c r="C38" s="91">
        <v>1194</v>
      </c>
      <c r="D38" s="91">
        <v>1194</v>
      </c>
      <c r="E38" s="91">
        <v>734</v>
      </c>
      <c r="F38" s="91">
        <v>734</v>
      </c>
    </row>
    <row r="39" spans="1:6" ht="12.75">
      <c r="A39" s="5">
        <v>28</v>
      </c>
      <c r="B39" s="156" t="s">
        <v>905</v>
      </c>
      <c r="C39" s="91">
        <v>830</v>
      </c>
      <c r="D39" s="91">
        <v>830</v>
      </c>
      <c r="E39" s="91">
        <v>969</v>
      </c>
      <c r="F39" s="91">
        <v>969</v>
      </c>
    </row>
    <row r="40" spans="1:6" ht="12.75">
      <c r="A40" s="5">
        <v>29</v>
      </c>
      <c r="B40" s="156" t="s">
        <v>906</v>
      </c>
      <c r="C40" s="91">
        <v>1027</v>
      </c>
      <c r="D40" s="91">
        <v>1027</v>
      </c>
      <c r="E40" s="91">
        <v>893</v>
      </c>
      <c r="F40" s="91">
        <v>893</v>
      </c>
    </row>
    <row r="41" spans="1:6" ht="12.75">
      <c r="A41" s="5">
        <v>30</v>
      </c>
      <c r="B41" s="156" t="s">
        <v>907</v>
      </c>
      <c r="C41" s="91">
        <v>532</v>
      </c>
      <c r="D41" s="91">
        <v>532</v>
      </c>
      <c r="E41" s="91">
        <v>500</v>
      </c>
      <c r="F41" s="91">
        <v>500</v>
      </c>
    </row>
    <row r="42" spans="1:6" ht="12.75">
      <c r="A42" s="5">
        <v>31</v>
      </c>
      <c r="B42" s="321" t="s">
        <v>908</v>
      </c>
      <c r="C42" s="91">
        <v>243</v>
      </c>
      <c r="D42" s="91">
        <v>243</v>
      </c>
      <c r="E42" s="91">
        <v>239</v>
      </c>
      <c r="F42" s="91">
        <v>239</v>
      </c>
    </row>
    <row r="43" spans="1:6" ht="12.75">
      <c r="A43" s="5">
        <v>32</v>
      </c>
      <c r="B43" s="321" t="s">
        <v>909</v>
      </c>
      <c r="C43" s="91">
        <v>463</v>
      </c>
      <c r="D43" s="91">
        <v>463</v>
      </c>
      <c r="E43" s="91">
        <v>298</v>
      </c>
      <c r="F43" s="91">
        <v>298</v>
      </c>
    </row>
    <row r="44" spans="1:6" ht="12.75">
      <c r="A44" s="5">
        <v>33</v>
      </c>
      <c r="B44" s="321" t="s">
        <v>910</v>
      </c>
      <c r="C44" s="91">
        <v>823</v>
      </c>
      <c r="D44" s="91">
        <v>823</v>
      </c>
      <c r="E44" s="91">
        <v>850</v>
      </c>
      <c r="F44" s="91">
        <v>850</v>
      </c>
    </row>
    <row r="45" spans="1:6" ht="12.75">
      <c r="A45" s="5">
        <v>34</v>
      </c>
      <c r="B45" s="321" t="s">
        <v>911</v>
      </c>
      <c r="C45" s="91">
        <v>543</v>
      </c>
      <c r="D45" s="91">
        <v>543</v>
      </c>
      <c r="E45" s="91">
        <v>504</v>
      </c>
      <c r="F45" s="91">
        <v>504</v>
      </c>
    </row>
    <row r="46" spans="1:6" ht="12.75">
      <c r="A46" s="5">
        <v>35</v>
      </c>
      <c r="B46" s="321" t="s">
        <v>912</v>
      </c>
      <c r="C46" s="91">
        <v>761</v>
      </c>
      <c r="D46" s="91">
        <v>761</v>
      </c>
      <c r="E46" s="91">
        <v>745</v>
      </c>
      <c r="F46" s="91">
        <v>745</v>
      </c>
    </row>
    <row r="47" spans="1:6" ht="12.75">
      <c r="A47" s="5">
        <v>36</v>
      </c>
      <c r="B47" s="321" t="s">
        <v>913</v>
      </c>
      <c r="C47" s="91">
        <v>733</v>
      </c>
      <c r="D47" s="91">
        <v>733</v>
      </c>
      <c r="E47" s="91">
        <v>526</v>
      </c>
      <c r="F47" s="91">
        <v>526</v>
      </c>
    </row>
    <row r="48" spans="1:6" ht="12.75">
      <c r="A48" s="5">
        <v>37</v>
      </c>
      <c r="B48" s="321" t="s">
        <v>914</v>
      </c>
      <c r="C48" s="91">
        <v>1012</v>
      </c>
      <c r="D48" s="91">
        <v>1012</v>
      </c>
      <c r="E48" s="91">
        <v>729</v>
      </c>
      <c r="F48" s="91">
        <v>729</v>
      </c>
    </row>
    <row r="49" spans="1:6" ht="12.75">
      <c r="A49" s="5">
        <v>38</v>
      </c>
      <c r="B49" s="321" t="s">
        <v>915</v>
      </c>
      <c r="C49" s="91">
        <v>773</v>
      </c>
      <c r="D49" s="91">
        <v>773</v>
      </c>
      <c r="E49" s="91">
        <v>742</v>
      </c>
      <c r="F49" s="91">
        <v>742</v>
      </c>
    </row>
    <row r="50" spans="1:6" ht="12.75">
      <c r="A50" s="543" t="s">
        <v>14</v>
      </c>
      <c r="B50" s="544"/>
      <c r="C50" s="91">
        <f>SUM(C12:C49)</f>
        <v>39726</v>
      </c>
      <c r="D50" s="91">
        <f>SUM(D12:D49)</f>
        <v>39726</v>
      </c>
      <c r="E50" s="91">
        <f>SUM(E12:E49)</f>
        <v>30404</v>
      </c>
      <c r="F50" s="91">
        <f>SUM(F12:F49)</f>
        <v>30404</v>
      </c>
    </row>
    <row r="54" spans="5:9" ht="12.75" customHeight="1">
      <c r="E54" s="594" t="s">
        <v>1086</v>
      </c>
      <c r="F54" s="594"/>
      <c r="G54" s="594"/>
      <c r="H54" s="594"/>
      <c r="I54" s="594"/>
    </row>
    <row r="55" spans="5:9" ht="12.75" customHeight="1">
      <c r="E55" s="594"/>
      <c r="F55" s="594"/>
      <c r="G55" s="594"/>
      <c r="H55" s="594"/>
      <c r="I55" s="594"/>
    </row>
    <row r="56" spans="5:9" ht="12.75" customHeight="1">
      <c r="E56" s="594"/>
      <c r="F56" s="594"/>
      <c r="G56" s="594"/>
      <c r="H56" s="594"/>
      <c r="I56" s="594"/>
    </row>
    <row r="57" spans="5:9" ht="12.75" customHeight="1">
      <c r="E57" s="594"/>
      <c r="F57" s="594"/>
      <c r="G57" s="594"/>
      <c r="H57" s="594"/>
      <c r="I57" s="594"/>
    </row>
  </sheetData>
  <sheetProtection/>
  <mergeCells count="10">
    <mergeCell ref="E54:I57"/>
    <mergeCell ref="B3:F3"/>
    <mergeCell ref="B2:F2"/>
    <mergeCell ref="A5:F5"/>
    <mergeCell ref="C9:D9"/>
    <mergeCell ref="E9:F9"/>
    <mergeCell ref="A9:A10"/>
    <mergeCell ref="B9:B10"/>
    <mergeCell ref="A7:B7"/>
    <mergeCell ref="A50:B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46.xml><?xml version="1.0" encoding="utf-8"?>
<worksheet xmlns="http://schemas.openxmlformats.org/spreadsheetml/2006/main" xmlns:r="http://schemas.openxmlformats.org/officeDocument/2006/relationships">
  <sheetPr>
    <pageSetUpPr fitToPage="1"/>
  </sheetPr>
  <dimension ref="A1:L61"/>
  <sheetViews>
    <sheetView zoomScaleSheetLayoutView="100" zoomScalePageLayoutView="0" workbookViewId="0" topLeftCell="A40">
      <selection activeCell="H58" sqref="H58:L61"/>
    </sheetView>
  </sheetViews>
  <sheetFormatPr defaultColWidth="9.140625" defaultRowHeight="12.75"/>
  <cols>
    <col min="2" max="2" width="13.140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0" ht="15">
      <c r="A1" s="85"/>
      <c r="B1" s="85"/>
      <c r="C1" s="85"/>
      <c r="D1" s="670"/>
      <c r="E1" s="670"/>
      <c r="F1" s="40"/>
      <c r="G1" s="670" t="s">
        <v>438</v>
      </c>
      <c r="H1" s="670"/>
      <c r="I1" s="670"/>
      <c r="J1" s="670"/>
    </row>
    <row r="2" spans="1:10" ht="15.75">
      <c r="A2" s="745" t="s">
        <v>0</v>
      </c>
      <c r="B2" s="745"/>
      <c r="C2" s="745"/>
      <c r="D2" s="745"/>
      <c r="E2" s="745"/>
      <c r="F2" s="745"/>
      <c r="G2" s="745"/>
      <c r="H2" s="745"/>
      <c r="I2" s="745"/>
      <c r="J2" s="745"/>
    </row>
    <row r="3" spans="1:10" ht="18">
      <c r="A3" s="126"/>
      <c r="B3" s="126"/>
      <c r="C3" s="759" t="s">
        <v>693</v>
      </c>
      <c r="D3" s="759"/>
      <c r="E3" s="759"/>
      <c r="F3" s="759"/>
      <c r="G3" s="759"/>
      <c r="H3" s="759"/>
      <c r="I3" s="759"/>
      <c r="J3" s="126"/>
    </row>
    <row r="4" spans="1:10" ht="15.75">
      <c r="A4" s="625" t="s">
        <v>437</v>
      </c>
      <c r="B4" s="625"/>
      <c r="C4" s="625"/>
      <c r="D4" s="625"/>
      <c r="E4" s="625"/>
      <c r="F4" s="625"/>
      <c r="G4" s="625"/>
      <c r="H4" s="625"/>
      <c r="I4" s="625"/>
      <c r="J4" s="625"/>
    </row>
    <row r="5" spans="1:10" ht="15.75">
      <c r="A5" s="566" t="s">
        <v>876</v>
      </c>
      <c r="B5" s="566"/>
      <c r="C5" s="87"/>
      <c r="D5" s="87"/>
      <c r="E5" s="87"/>
      <c r="F5" s="87"/>
      <c r="G5" s="87"/>
      <c r="H5" s="87"/>
      <c r="I5" s="87"/>
      <c r="J5" s="87"/>
    </row>
    <row r="6" spans="1:10" ht="12.75">
      <c r="A6" s="85"/>
      <c r="B6" s="85"/>
      <c r="C6" s="85"/>
      <c r="D6" s="85"/>
      <c r="E6" s="85"/>
      <c r="F6" s="85"/>
      <c r="G6" s="85"/>
      <c r="H6" s="85"/>
      <c r="I6" s="85"/>
      <c r="J6" s="85"/>
    </row>
    <row r="7" spans="1:10" ht="18">
      <c r="A7" s="88"/>
      <c r="B7" s="85"/>
      <c r="C7" s="85"/>
      <c r="D7" s="85"/>
      <c r="E7" s="85"/>
      <c r="F7" s="85"/>
      <c r="G7" s="85"/>
      <c r="H7" s="85"/>
      <c r="I7" s="85"/>
      <c r="J7" s="85"/>
    </row>
    <row r="8" spans="1:10" ht="21.75" customHeight="1">
      <c r="A8" s="754" t="s">
        <v>2</v>
      </c>
      <c r="B8" s="754" t="s">
        <v>3</v>
      </c>
      <c r="C8" s="756" t="s">
        <v>131</v>
      </c>
      <c r="D8" s="757"/>
      <c r="E8" s="757"/>
      <c r="F8" s="757"/>
      <c r="G8" s="757"/>
      <c r="H8" s="757"/>
      <c r="I8" s="757"/>
      <c r="J8" s="758"/>
    </row>
    <row r="9" spans="1:10" ht="39.75" customHeight="1">
      <c r="A9" s="755"/>
      <c r="B9" s="755"/>
      <c r="C9" s="89" t="s">
        <v>188</v>
      </c>
      <c r="D9" s="89" t="s">
        <v>111</v>
      </c>
      <c r="E9" s="89" t="s">
        <v>377</v>
      </c>
      <c r="F9" s="133" t="s">
        <v>157</v>
      </c>
      <c r="G9" s="133" t="s">
        <v>112</v>
      </c>
      <c r="H9" s="153" t="s">
        <v>187</v>
      </c>
      <c r="I9" s="153" t="s">
        <v>857</v>
      </c>
      <c r="J9" s="90" t="s">
        <v>14</v>
      </c>
    </row>
    <row r="10" spans="1:10" s="15" customFormat="1" ht="12.75">
      <c r="A10" s="310">
        <v>1</v>
      </c>
      <c r="B10" s="310">
        <v>2</v>
      </c>
      <c r="C10" s="310">
        <v>3</v>
      </c>
      <c r="D10" s="310">
        <v>4</v>
      </c>
      <c r="E10" s="310">
        <v>5</v>
      </c>
      <c r="F10" s="310">
        <v>6</v>
      </c>
      <c r="G10" s="310">
        <v>7</v>
      </c>
      <c r="H10" s="311">
        <v>8</v>
      </c>
      <c r="I10" s="311">
        <v>9</v>
      </c>
      <c r="J10" s="312">
        <v>10</v>
      </c>
    </row>
    <row r="11" spans="1:10" s="15" customFormat="1" ht="12.75">
      <c r="A11" s="5">
        <v>1</v>
      </c>
      <c r="B11" s="156" t="s">
        <v>878</v>
      </c>
      <c r="C11" s="310"/>
      <c r="D11" s="310"/>
      <c r="E11" s="430">
        <v>3153</v>
      </c>
      <c r="F11" s="310"/>
      <c r="G11" s="430">
        <v>0</v>
      </c>
      <c r="H11" s="311"/>
      <c r="I11" s="311"/>
      <c r="J11" s="312"/>
    </row>
    <row r="12" spans="1:10" s="15" customFormat="1" ht="12.75">
      <c r="A12" s="5">
        <v>2</v>
      </c>
      <c r="B12" s="156" t="s">
        <v>879</v>
      </c>
      <c r="C12" s="310"/>
      <c r="D12" s="310"/>
      <c r="E12" s="430">
        <v>1875</v>
      </c>
      <c r="F12" s="310"/>
      <c r="G12" s="430">
        <v>328</v>
      </c>
      <c r="H12" s="311"/>
      <c r="I12" s="311"/>
      <c r="J12" s="312"/>
    </row>
    <row r="13" spans="1:10" s="15" customFormat="1" ht="12.75">
      <c r="A13" s="5">
        <v>3</v>
      </c>
      <c r="B13" s="156" t="s">
        <v>880</v>
      </c>
      <c r="C13" s="310"/>
      <c r="D13" s="310"/>
      <c r="E13" s="430">
        <v>1892</v>
      </c>
      <c r="F13" s="310"/>
      <c r="G13" s="430">
        <v>0</v>
      </c>
      <c r="H13" s="311"/>
      <c r="I13" s="311"/>
      <c r="J13" s="312"/>
    </row>
    <row r="14" spans="1:10" s="15" customFormat="1" ht="12.75">
      <c r="A14" s="5">
        <v>4</v>
      </c>
      <c r="B14" s="156" t="s">
        <v>881</v>
      </c>
      <c r="C14" s="310"/>
      <c r="D14" s="310"/>
      <c r="E14" s="430">
        <v>1143</v>
      </c>
      <c r="F14" s="310"/>
      <c r="G14" s="430">
        <v>0</v>
      </c>
      <c r="H14" s="311"/>
      <c r="I14" s="311"/>
      <c r="J14" s="312"/>
    </row>
    <row r="15" spans="1:10" s="15" customFormat="1" ht="12.75">
      <c r="A15" s="5">
        <v>5</v>
      </c>
      <c r="B15" s="156" t="s">
        <v>882</v>
      </c>
      <c r="C15" s="310"/>
      <c r="D15" s="310"/>
      <c r="E15" s="430">
        <v>2007</v>
      </c>
      <c r="F15" s="310"/>
      <c r="G15" s="430">
        <v>71</v>
      </c>
      <c r="H15" s="311"/>
      <c r="I15" s="311"/>
      <c r="J15" s="312"/>
    </row>
    <row r="16" spans="1:10" s="15" customFormat="1" ht="12.75">
      <c r="A16" s="5">
        <v>6</v>
      </c>
      <c r="B16" s="156" t="s">
        <v>883</v>
      </c>
      <c r="C16" s="310"/>
      <c r="D16" s="310"/>
      <c r="E16" s="430">
        <v>1162</v>
      </c>
      <c r="F16" s="310"/>
      <c r="G16" s="430">
        <v>41</v>
      </c>
      <c r="H16" s="311"/>
      <c r="I16" s="311"/>
      <c r="J16" s="312"/>
    </row>
    <row r="17" spans="1:10" s="15" customFormat="1" ht="12.75">
      <c r="A17" s="5">
        <v>7</v>
      </c>
      <c r="B17" s="156" t="s">
        <v>884</v>
      </c>
      <c r="C17" s="310"/>
      <c r="D17" s="310"/>
      <c r="E17" s="430">
        <v>2954</v>
      </c>
      <c r="F17" s="310"/>
      <c r="G17" s="430">
        <v>172</v>
      </c>
      <c r="H17" s="311"/>
      <c r="I17" s="311"/>
      <c r="J17" s="312"/>
    </row>
    <row r="18" spans="1:10" s="15" customFormat="1" ht="12.75">
      <c r="A18" s="5">
        <v>8</v>
      </c>
      <c r="B18" s="156" t="s">
        <v>885</v>
      </c>
      <c r="C18" s="310"/>
      <c r="D18" s="310"/>
      <c r="E18" s="430">
        <v>900</v>
      </c>
      <c r="F18" s="310"/>
      <c r="G18" s="430">
        <v>0</v>
      </c>
      <c r="H18" s="311"/>
      <c r="I18" s="311"/>
      <c r="J18" s="312"/>
    </row>
    <row r="19" spans="1:10" s="15" customFormat="1" ht="12.75">
      <c r="A19" s="5">
        <v>9</v>
      </c>
      <c r="B19" s="156" t="s">
        <v>886</v>
      </c>
      <c r="C19" s="310"/>
      <c r="D19" s="310"/>
      <c r="E19" s="430">
        <v>529</v>
      </c>
      <c r="F19" s="310"/>
      <c r="G19" s="430">
        <v>0</v>
      </c>
      <c r="H19" s="311"/>
      <c r="I19" s="311"/>
      <c r="J19" s="312"/>
    </row>
    <row r="20" spans="1:10" s="15" customFormat="1" ht="12.75">
      <c r="A20" s="5">
        <v>10</v>
      </c>
      <c r="B20" s="156" t="s">
        <v>887</v>
      </c>
      <c r="C20" s="310"/>
      <c r="D20" s="310"/>
      <c r="E20" s="430">
        <v>1685</v>
      </c>
      <c r="F20" s="310"/>
      <c r="G20" s="430">
        <v>0</v>
      </c>
      <c r="H20" s="311"/>
      <c r="I20" s="311"/>
      <c r="J20" s="312"/>
    </row>
    <row r="21" spans="1:10" s="15" customFormat="1" ht="12.75">
      <c r="A21" s="5">
        <v>11</v>
      </c>
      <c r="B21" s="156" t="s">
        <v>888</v>
      </c>
      <c r="C21" s="310"/>
      <c r="D21" s="310"/>
      <c r="E21" s="430">
        <v>1771</v>
      </c>
      <c r="F21" s="310"/>
      <c r="G21" s="430">
        <v>124</v>
      </c>
      <c r="H21" s="311"/>
      <c r="I21" s="311"/>
      <c r="J21" s="312"/>
    </row>
    <row r="22" spans="1:10" s="15" customFormat="1" ht="12.75">
      <c r="A22" s="5">
        <v>12</v>
      </c>
      <c r="B22" s="156" t="s">
        <v>889</v>
      </c>
      <c r="C22" s="310"/>
      <c r="D22" s="310"/>
      <c r="E22" s="430">
        <v>2456</v>
      </c>
      <c r="F22" s="310"/>
      <c r="G22" s="430">
        <v>0</v>
      </c>
      <c r="H22" s="311"/>
      <c r="I22" s="311"/>
      <c r="J22" s="312"/>
    </row>
    <row r="23" spans="1:10" s="15" customFormat="1" ht="12.75">
      <c r="A23" s="5">
        <v>13</v>
      </c>
      <c r="B23" s="156" t="s">
        <v>890</v>
      </c>
      <c r="C23" s="310"/>
      <c r="D23" s="310"/>
      <c r="E23" s="430">
        <v>2110</v>
      </c>
      <c r="F23" s="310"/>
      <c r="G23" s="430">
        <v>0</v>
      </c>
      <c r="H23" s="311"/>
      <c r="I23" s="311"/>
      <c r="J23" s="312"/>
    </row>
    <row r="24" spans="1:10" s="15" customFormat="1" ht="12.75">
      <c r="A24" s="5">
        <v>14</v>
      </c>
      <c r="B24" s="156" t="s">
        <v>891</v>
      </c>
      <c r="C24" s="310"/>
      <c r="D24" s="310"/>
      <c r="E24" s="430">
        <v>1776</v>
      </c>
      <c r="F24" s="310"/>
      <c r="G24" s="430">
        <v>0</v>
      </c>
      <c r="H24" s="311"/>
      <c r="I24" s="311"/>
      <c r="J24" s="312"/>
    </row>
    <row r="25" spans="1:10" s="15" customFormat="1" ht="12.75">
      <c r="A25" s="5">
        <v>15</v>
      </c>
      <c r="B25" s="156" t="s">
        <v>892</v>
      </c>
      <c r="C25" s="310"/>
      <c r="D25" s="310"/>
      <c r="E25" s="430">
        <v>3045</v>
      </c>
      <c r="F25" s="310"/>
      <c r="G25" s="430">
        <v>0</v>
      </c>
      <c r="H25" s="311"/>
      <c r="I25" s="311"/>
      <c r="J25" s="312"/>
    </row>
    <row r="26" spans="1:10" s="15" customFormat="1" ht="12.75">
      <c r="A26" s="5">
        <v>16</v>
      </c>
      <c r="B26" s="156" t="s">
        <v>893</v>
      </c>
      <c r="C26" s="310"/>
      <c r="D26" s="310"/>
      <c r="E26" s="430">
        <v>2015</v>
      </c>
      <c r="F26" s="310"/>
      <c r="G26" s="430">
        <v>0</v>
      </c>
      <c r="H26" s="311"/>
      <c r="I26" s="311"/>
      <c r="J26" s="312"/>
    </row>
    <row r="27" spans="1:10" s="15" customFormat="1" ht="12.75">
      <c r="A27" s="5">
        <v>17</v>
      </c>
      <c r="B27" s="156" t="s">
        <v>894</v>
      </c>
      <c r="C27" s="310"/>
      <c r="D27" s="310"/>
      <c r="E27" s="430">
        <v>396</v>
      </c>
      <c r="F27" s="310"/>
      <c r="G27" s="430">
        <v>18</v>
      </c>
      <c r="H27" s="311"/>
      <c r="I27" s="311"/>
      <c r="J27" s="312"/>
    </row>
    <row r="28" spans="1:10" s="15" customFormat="1" ht="12.75">
      <c r="A28" s="5">
        <v>18</v>
      </c>
      <c r="B28" s="156" t="s">
        <v>895</v>
      </c>
      <c r="C28" s="310"/>
      <c r="D28" s="310"/>
      <c r="E28" s="430">
        <v>653</v>
      </c>
      <c r="F28" s="310"/>
      <c r="G28" s="430">
        <v>1417</v>
      </c>
      <c r="H28" s="311"/>
      <c r="I28" s="311"/>
      <c r="J28" s="312"/>
    </row>
    <row r="29" spans="1:10" s="15" customFormat="1" ht="12.75">
      <c r="A29" s="5">
        <v>19</v>
      </c>
      <c r="B29" s="156" t="s">
        <v>896</v>
      </c>
      <c r="C29" s="310"/>
      <c r="D29" s="310"/>
      <c r="E29" s="430">
        <v>3246</v>
      </c>
      <c r="F29" s="310"/>
      <c r="G29" s="430">
        <v>0</v>
      </c>
      <c r="H29" s="311"/>
      <c r="I29" s="311"/>
      <c r="J29" s="312"/>
    </row>
    <row r="30" spans="1:10" s="15" customFormat="1" ht="12.75">
      <c r="A30" s="5">
        <v>20</v>
      </c>
      <c r="B30" s="156" t="s">
        <v>897</v>
      </c>
      <c r="C30" s="310"/>
      <c r="D30" s="310"/>
      <c r="E30" s="430">
        <v>2620</v>
      </c>
      <c r="F30" s="310"/>
      <c r="G30" s="430">
        <v>0</v>
      </c>
      <c r="H30" s="311"/>
      <c r="I30" s="311"/>
      <c r="J30" s="312"/>
    </row>
    <row r="31" spans="1:10" s="15" customFormat="1" ht="12.75">
      <c r="A31" s="5">
        <v>21</v>
      </c>
      <c r="B31" s="156" t="s">
        <v>898</v>
      </c>
      <c r="C31" s="310"/>
      <c r="D31" s="310"/>
      <c r="E31" s="430">
        <v>2425</v>
      </c>
      <c r="F31" s="310"/>
      <c r="G31" s="430">
        <v>0</v>
      </c>
      <c r="H31" s="311"/>
      <c r="I31" s="311"/>
      <c r="J31" s="312"/>
    </row>
    <row r="32" spans="1:10" s="15" customFormat="1" ht="12.75">
      <c r="A32" s="5">
        <v>22</v>
      </c>
      <c r="B32" s="156" t="s">
        <v>899</v>
      </c>
      <c r="C32" s="310"/>
      <c r="D32" s="310"/>
      <c r="E32" s="430">
        <v>2995</v>
      </c>
      <c r="F32" s="310"/>
      <c r="G32" s="430">
        <v>0</v>
      </c>
      <c r="H32" s="311"/>
      <c r="I32" s="311"/>
      <c r="J32" s="312"/>
    </row>
    <row r="33" spans="1:10" s="15" customFormat="1" ht="12.75">
      <c r="A33" s="5">
        <v>23</v>
      </c>
      <c r="B33" s="156" t="s">
        <v>900</v>
      </c>
      <c r="C33" s="310"/>
      <c r="D33" s="310"/>
      <c r="E33" s="430">
        <v>2557</v>
      </c>
      <c r="F33" s="310"/>
      <c r="G33" s="430">
        <v>0</v>
      </c>
      <c r="H33" s="311"/>
      <c r="I33" s="311"/>
      <c r="J33" s="312"/>
    </row>
    <row r="34" spans="1:10" s="15" customFormat="1" ht="12.75">
      <c r="A34" s="5">
        <v>24</v>
      </c>
      <c r="B34" s="156" t="s">
        <v>901</v>
      </c>
      <c r="C34" s="310"/>
      <c r="D34" s="310"/>
      <c r="E34" s="430">
        <v>2269</v>
      </c>
      <c r="F34" s="310"/>
      <c r="G34" s="430">
        <v>0</v>
      </c>
      <c r="H34" s="311"/>
      <c r="I34" s="311"/>
      <c r="J34" s="312"/>
    </row>
    <row r="35" spans="1:10" s="15" customFormat="1" ht="12.75">
      <c r="A35" s="5">
        <v>25</v>
      </c>
      <c r="B35" s="156" t="s">
        <v>902</v>
      </c>
      <c r="C35" s="310"/>
      <c r="D35" s="310"/>
      <c r="E35" s="430">
        <v>1516</v>
      </c>
      <c r="F35" s="310"/>
      <c r="G35" s="430">
        <v>0</v>
      </c>
      <c r="H35" s="311"/>
      <c r="I35" s="311"/>
      <c r="J35" s="312"/>
    </row>
    <row r="36" spans="1:10" s="15" customFormat="1" ht="12.75">
      <c r="A36" s="5">
        <v>26</v>
      </c>
      <c r="B36" s="156" t="s">
        <v>903</v>
      </c>
      <c r="C36" s="310"/>
      <c r="D36" s="310"/>
      <c r="E36" s="430">
        <v>1940</v>
      </c>
      <c r="F36" s="310"/>
      <c r="G36" s="430">
        <v>0</v>
      </c>
      <c r="H36" s="311"/>
      <c r="I36" s="311"/>
      <c r="J36" s="312"/>
    </row>
    <row r="37" spans="1:10" ht="12.75">
      <c r="A37" s="5">
        <v>27</v>
      </c>
      <c r="B37" s="156" t="s">
        <v>904</v>
      </c>
      <c r="C37" s="91"/>
      <c r="D37" s="91"/>
      <c r="E37" s="429">
        <v>1933</v>
      </c>
      <c r="F37" s="91"/>
      <c r="G37" s="429">
        <v>78</v>
      </c>
      <c r="H37" s="154"/>
      <c r="I37" s="154"/>
      <c r="J37" s="92"/>
    </row>
    <row r="38" spans="1:10" ht="12.75">
      <c r="A38" s="5">
        <v>28</v>
      </c>
      <c r="B38" s="156" t="s">
        <v>905</v>
      </c>
      <c r="C38" s="91"/>
      <c r="D38" s="91"/>
      <c r="E38" s="429">
        <v>1624</v>
      </c>
      <c r="F38" s="91"/>
      <c r="G38" s="429">
        <v>203</v>
      </c>
      <c r="H38" s="154"/>
      <c r="I38" s="154"/>
      <c r="J38" s="92"/>
    </row>
    <row r="39" spans="1:10" ht="12.75">
      <c r="A39" s="5">
        <v>29</v>
      </c>
      <c r="B39" s="156" t="s">
        <v>906</v>
      </c>
      <c r="C39" s="91"/>
      <c r="D39" s="91"/>
      <c r="E39" s="429">
        <v>1950</v>
      </c>
      <c r="F39" s="91"/>
      <c r="G39" s="429">
        <v>60</v>
      </c>
      <c r="H39" s="154"/>
      <c r="I39" s="154"/>
      <c r="J39" s="92"/>
    </row>
    <row r="40" spans="1:10" ht="12.75">
      <c r="A40" s="5">
        <v>30</v>
      </c>
      <c r="B40" s="156" t="s">
        <v>907</v>
      </c>
      <c r="C40" s="91"/>
      <c r="D40" s="91"/>
      <c r="E40" s="429">
        <v>1011</v>
      </c>
      <c r="F40" s="91"/>
      <c r="G40" s="429">
        <v>0</v>
      </c>
      <c r="H40" s="154"/>
      <c r="I40" s="154"/>
      <c r="J40" s="92"/>
    </row>
    <row r="41" spans="1:10" ht="12.75">
      <c r="A41" s="5">
        <v>31</v>
      </c>
      <c r="B41" s="321" t="s">
        <v>908</v>
      </c>
      <c r="C41" s="91"/>
      <c r="D41" s="91"/>
      <c r="E41" s="429">
        <v>477</v>
      </c>
      <c r="F41" s="91"/>
      <c r="G41" s="429">
        <v>0</v>
      </c>
      <c r="H41" s="154"/>
      <c r="I41" s="154"/>
      <c r="J41" s="92"/>
    </row>
    <row r="42" spans="1:10" ht="12.75">
      <c r="A42" s="5">
        <v>32</v>
      </c>
      <c r="B42" s="321" t="s">
        <v>909</v>
      </c>
      <c r="C42" s="91"/>
      <c r="D42" s="91"/>
      <c r="E42" s="429">
        <v>753</v>
      </c>
      <c r="F42" s="91"/>
      <c r="G42" s="429">
        <v>0</v>
      </c>
      <c r="H42" s="154"/>
      <c r="I42" s="154"/>
      <c r="J42" s="92"/>
    </row>
    <row r="43" spans="1:10" ht="12.75">
      <c r="A43" s="5">
        <v>33</v>
      </c>
      <c r="B43" s="321" t="s">
        <v>910</v>
      </c>
      <c r="C43" s="91"/>
      <c r="D43" s="91"/>
      <c r="E43" s="429">
        <v>1584</v>
      </c>
      <c r="F43" s="91"/>
      <c r="G43" s="429">
        <v>116</v>
      </c>
      <c r="H43" s="154"/>
      <c r="I43" s="154"/>
      <c r="J43" s="92"/>
    </row>
    <row r="44" spans="1:10" ht="12.75">
      <c r="A44" s="5">
        <v>34</v>
      </c>
      <c r="B44" s="321" t="s">
        <v>911</v>
      </c>
      <c r="C44" s="91"/>
      <c r="D44" s="91"/>
      <c r="E44" s="429">
        <v>1059</v>
      </c>
      <c r="F44" s="91"/>
      <c r="G44" s="429">
        <v>0</v>
      </c>
      <c r="H44" s="154"/>
      <c r="I44" s="154"/>
      <c r="J44" s="92"/>
    </row>
    <row r="45" spans="1:10" ht="12.75">
      <c r="A45" s="5">
        <v>35</v>
      </c>
      <c r="B45" s="321" t="s">
        <v>912</v>
      </c>
      <c r="C45" s="91"/>
      <c r="D45" s="91"/>
      <c r="E45" s="429">
        <v>1369</v>
      </c>
      <c r="F45" s="91"/>
      <c r="G45" s="429">
        <v>125</v>
      </c>
      <c r="H45" s="154"/>
      <c r="I45" s="154"/>
      <c r="J45" s="92"/>
    </row>
    <row r="46" spans="1:10" ht="12.75">
      <c r="A46" s="5">
        <v>36</v>
      </c>
      <c r="B46" s="321" t="s">
        <v>913</v>
      </c>
      <c r="C46" s="91"/>
      <c r="D46" s="91"/>
      <c r="E46" s="429">
        <v>1285</v>
      </c>
      <c r="F46" s="91"/>
      <c r="G46" s="429">
        <v>0</v>
      </c>
      <c r="H46" s="154"/>
      <c r="I46" s="154"/>
      <c r="J46" s="92"/>
    </row>
    <row r="47" spans="1:10" ht="12.75">
      <c r="A47" s="5">
        <v>37</v>
      </c>
      <c r="B47" s="321" t="s">
        <v>914</v>
      </c>
      <c r="C47" s="91"/>
      <c r="D47" s="91"/>
      <c r="E47" s="429">
        <v>1716</v>
      </c>
      <c r="F47" s="91"/>
      <c r="G47" s="429">
        <v>0</v>
      </c>
      <c r="H47" s="154"/>
      <c r="I47" s="154"/>
      <c r="J47" s="92"/>
    </row>
    <row r="48" spans="1:10" ht="12.75">
      <c r="A48" s="5">
        <v>38</v>
      </c>
      <c r="B48" s="321" t="s">
        <v>915</v>
      </c>
      <c r="C48" s="91"/>
      <c r="D48" s="91"/>
      <c r="E48" s="429">
        <v>1526</v>
      </c>
      <c r="F48" s="91"/>
      <c r="G48" s="429">
        <v>0</v>
      </c>
      <c r="H48" s="154"/>
      <c r="I48" s="154"/>
      <c r="J48" s="92"/>
    </row>
    <row r="49" spans="1:10" ht="12.75">
      <c r="A49" s="3" t="s">
        <v>14</v>
      </c>
      <c r="B49" s="9"/>
      <c r="C49" s="91"/>
      <c r="D49" s="91"/>
      <c r="E49" s="91">
        <f>SUM(E11:E48)</f>
        <v>67377</v>
      </c>
      <c r="F49" s="91"/>
      <c r="G49" s="429">
        <f>SUM(G11:G48)</f>
        <v>2753</v>
      </c>
      <c r="H49" s="154"/>
      <c r="I49" s="154"/>
      <c r="J49" s="92"/>
    </row>
    <row r="50" spans="1:10" ht="12.75">
      <c r="A50" s="93"/>
      <c r="B50" s="85"/>
      <c r="C50" s="85"/>
      <c r="D50" s="85"/>
      <c r="E50" s="85"/>
      <c r="F50" s="85"/>
      <c r="G50" s="85"/>
      <c r="H50" s="85"/>
      <c r="I50" s="85"/>
      <c r="J50" s="85"/>
    </row>
    <row r="51" spans="1:10" ht="12.75">
      <c r="A51" s="85"/>
      <c r="B51" s="85"/>
      <c r="C51" s="85"/>
      <c r="D51" s="85"/>
      <c r="E51" s="85"/>
      <c r="F51" s="85"/>
      <c r="G51" s="85"/>
      <c r="H51" s="85"/>
      <c r="I51" s="85"/>
      <c r="J51" s="85"/>
    </row>
    <row r="52" spans="1:10" ht="12.75">
      <c r="A52" s="85" t="s">
        <v>113</v>
      </c>
      <c r="B52" s="85"/>
      <c r="C52" s="85"/>
      <c r="D52" s="85"/>
      <c r="E52" s="85"/>
      <c r="F52" s="85"/>
      <c r="G52" s="85"/>
      <c r="H52" s="85"/>
      <c r="I52" s="85"/>
      <c r="J52" s="85"/>
    </row>
    <row r="53" spans="1:10" ht="12.75">
      <c r="A53" s="85" t="s">
        <v>189</v>
      </c>
      <c r="B53" s="85"/>
      <c r="C53" s="85"/>
      <c r="D53" s="85"/>
      <c r="E53" s="85"/>
      <c r="F53" s="85"/>
      <c r="G53" s="85"/>
      <c r="H53" s="85"/>
      <c r="I53" s="85"/>
      <c r="J53" s="85"/>
    </row>
    <row r="54" ht="12.75">
      <c r="A54" t="s">
        <v>114</v>
      </c>
    </row>
    <row r="55" spans="1:10" ht="12.75">
      <c r="A55" s="760" t="s">
        <v>115</v>
      </c>
      <c r="B55" s="760"/>
      <c r="C55" s="760"/>
      <c r="D55" s="760"/>
      <c r="E55" s="760"/>
      <c r="F55" s="760"/>
      <c r="G55" s="760"/>
      <c r="H55" s="760"/>
      <c r="I55" s="760"/>
      <c r="J55" s="760"/>
    </row>
    <row r="56" spans="1:10" ht="12.75">
      <c r="A56" s="761" t="s">
        <v>116</v>
      </c>
      <c r="B56" s="761"/>
      <c r="C56" s="761"/>
      <c r="D56" s="761"/>
      <c r="E56" s="85"/>
      <c r="F56" s="85"/>
      <c r="G56" s="85"/>
      <c r="H56" s="85"/>
      <c r="I56" s="85"/>
      <c r="J56" s="85"/>
    </row>
    <row r="57" spans="1:10" ht="12.75">
      <c r="A57" s="134" t="s">
        <v>158</v>
      </c>
      <c r="B57" s="134"/>
      <c r="C57" s="134"/>
      <c r="D57" s="134"/>
      <c r="E57" s="85"/>
      <c r="F57" s="85"/>
      <c r="G57" s="85"/>
      <c r="H57" s="85"/>
      <c r="I57" s="85"/>
      <c r="J57" s="85"/>
    </row>
    <row r="58" spans="1:12" ht="12.75" customHeight="1">
      <c r="A58" s="134"/>
      <c r="B58" s="134"/>
      <c r="C58" s="134"/>
      <c r="D58" s="134"/>
      <c r="E58" s="85"/>
      <c r="F58" s="85"/>
      <c r="G58" s="85"/>
      <c r="H58" s="594" t="s">
        <v>1086</v>
      </c>
      <c r="I58" s="594"/>
      <c r="J58" s="594"/>
      <c r="K58" s="594"/>
      <c r="L58" s="594"/>
    </row>
    <row r="59" spans="8:12" ht="12.75" customHeight="1">
      <c r="H59" s="594"/>
      <c r="I59" s="594"/>
      <c r="J59" s="594"/>
      <c r="K59" s="594"/>
      <c r="L59" s="594"/>
    </row>
    <row r="60" spans="8:12" ht="12.75" customHeight="1">
      <c r="H60" s="594"/>
      <c r="I60" s="594"/>
      <c r="J60" s="594"/>
      <c r="K60" s="594"/>
      <c r="L60" s="594"/>
    </row>
    <row r="61" spans="8:12" ht="12.75" customHeight="1">
      <c r="H61" s="594"/>
      <c r="I61" s="594"/>
      <c r="J61" s="594"/>
      <c r="K61" s="594"/>
      <c r="L61" s="594"/>
    </row>
  </sheetData>
  <sheetProtection/>
  <mergeCells count="13">
    <mergeCell ref="D1:E1"/>
    <mergeCell ref="G1:J1"/>
    <mergeCell ref="A2:J2"/>
    <mergeCell ref="A4:J4"/>
    <mergeCell ref="A5:B5"/>
    <mergeCell ref="A8:A9"/>
    <mergeCell ref="B8:B9"/>
    <mergeCell ref="C8:J8"/>
    <mergeCell ref="H58:L61"/>
    <mergeCell ref="C3:I3"/>
    <mergeCell ref="A55:D55"/>
    <mergeCell ref="E55:J55"/>
    <mergeCell ref="A56:D5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47.xml><?xml version="1.0" encoding="utf-8"?>
<worksheet xmlns="http://schemas.openxmlformats.org/spreadsheetml/2006/main" xmlns:r="http://schemas.openxmlformats.org/officeDocument/2006/relationships">
  <dimension ref="A1:Z58"/>
  <sheetViews>
    <sheetView zoomScale="85" zoomScaleNormal="85" zoomScaleSheetLayoutView="76" zoomScalePageLayoutView="0" workbookViewId="0" topLeftCell="A34">
      <selection activeCell="J55" sqref="J55:N58"/>
    </sheetView>
  </sheetViews>
  <sheetFormatPr defaultColWidth="9.140625" defaultRowHeight="12.75"/>
  <cols>
    <col min="1" max="1" width="6.140625" style="0" customWidth="1"/>
    <col min="2" max="2" width="17.00390625" style="0" customWidth="1"/>
    <col min="3" max="3" width="12.421875" style="0" customWidth="1"/>
    <col min="4" max="4" width="13.7109375" style="0" customWidth="1"/>
    <col min="5" max="5" width="13.140625" style="0" customWidth="1"/>
    <col min="6" max="6" width="42.7109375" style="0" customWidth="1"/>
    <col min="7" max="7" width="10.7109375" style="0" customWidth="1"/>
    <col min="8" max="8" width="13.28125" style="0" customWidth="1"/>
    <col min="9" max="9" width="12.140625" style="0" customWidth="1"/>
    <col min="10" max="10" width="11.140625" style="0" customWidth="1"/>
    <col min="11" max="11" width="11.00390625" style="0" customWidth="1"/>
    <col min="12" max="12" width="13.00390625" style="0" customWidth="1"/>
    <col min="13" max="13" width="14.7109375" style="0" customWidth="1"/>
    <col min="14" max="14" width="12.28125" style="0" customWidth="1"/>
    <col min="15" max="15" width="12.7109375" style="0" customWidth="1"/>
    <col min="16" max="16" width="16.140625" style="0" customWidth="1"/>
  </cols>
  <sheetData>
    <row r="1" spans="1:16" ht="15">
      <c r="A1" s="85"/>
      <c r="B1" s="85"/>
      <c r="C1" s="85"/>
      <c r="D1" s="85"/>
      <c r="E1" s="85"/>
      <c r="F1" s="85"/>
      <c r="G1" s="85"/>
      <c r="H1" s="85"/>
      <c r="I1" s="85"/>
      <c r="J1" s="85"/>
      <c r="K1" s="85"/>
      <c r="L1" s="670" t="s">
        <v>538</v>
      </c>
      <c r="M1" s="670"/>
      <c r="N1" s="97"/>
      <c r="O1" s="85"/>
      <c r="P1" s="85"/>
    </row>
    <row r="2" spans="1:16" ht="15.75">
      <c r="A2" s="745" t="s">
        <v>0</v>
      </c>
      <c r="B2" s="745"/>
      <c r="C2" s="745"/>
      <c r="D2" s="745"/>
      <c r="E2" s="745"/>
      <c r="F2" s="745"/>
      <c r="G2" s="745"/>
      <c r="H2" s="745"/>
      <c r="I2" s="745"/>
      <c r="J2" s="745"/>
      <c r="K2" s="745"/>
      <c r="L2" s="745"/>
      <c r="M2" s="745"/>
      <c r="N2" s="85"/>
      <c r="O2" s="85"/>
      <c r="P2" s="85"/>
    </row>
    <row r="3" spans="1:16" ht="20.25">
      <c r="A3" s="624" t="s">
        <v>693</v>
      </c>
      <c r="B3" s="624"/>
      <c r="C3" s="624"/>
      <c r="D3" s="624"/>
      <c r="E3" s="624"/>
      <c r="F3" s="624"/>
      <c r="G3" s="624"/>
      <c r="H3" s="624"/>
      <c r="I3" s="624"/>
      <c r="J3" s="624"/>
      <c r="K3" s="624"/>
      <c r="L3" s="624"/>
      <c r="M3" s="624"/>
      <c r="N3" s="85"/>
      <c r="O3" s="85"/>
      <c r="P3" s="85"/>
    </row>
    <row r="4" spans="1:16" ht="12.75">
      <c r="A4" s="85"/>
      <c r="B4" s="85"/>
      <c r="C4" s="85"/>
      <c r="D4" s="85"/>
      <c r="E4" s="85"/>
      <c r="F4" s="85"/>
      <c r="G4" s="85"/>
      <c r="H4" s="85"/>
      <c r="I4" s="85"/>
      <c r="J4" s="85"/>
      <c r="K4" s="85"/>
      <c r="L4" s="85"/>
      <c r="M4" s="85"/>
      <c r="N4" s="85"/>
      <c r="O4" s="85"/>
      <c r="P4" s="85"/>
    </row>
    <row r="5" spans="1:16" ht="15.75">
      <c r="A5" s="625" t="s">
        <v>537</v>
      </c>
      <c r="B5" s="625"/>
      <c r="C5" s="625"/>
      <c r="D5" s="625"/>
      <c r="E5" s="625"/>
      <c r="F5" s="625"/>
      <c r="G5" s="625"/>
      <c r="H5" s="625"/>
      <c r="I5" s="625"/>
      <c r="J5" s="625"/>
      <c r="K5" s="625"/>
      <c r="L5" s="625"/>
      <c r="M5" s="625"/>
      <c r="N5" s="85"/>
      <c r="O5" s="85"/>
      <c r="P5" s="85"/>
    </row>
    <row r="6" spans="1:16" ht="12.75">
      <c r="A6" s="85"/>
      <c r="B6" s="85"/>
      <c r="C6" s="85"/>
      <c r="D6" s="85"/>
      <c r="E6" s="85"/>
      <c r="F6" s="85"/>
      <c r="G6" s="85"/>
      <c r="H6" s="85"/>
      <c r="I6" s="85"/>
      <c r="J6" s="85"/>
      <c r="K6" s="85"/>
      <c r="L6" s="85"/>
      <c r="M6" s="85"/>
      <c r="N6" s="85"/>
      <c r="O6" s="85"/>
      <c r="P6" s="85"/>
    </row>
    <row r="7" spans="1:16" ht="12.75">
      <c r="A7" s="566" t="s">
        <v>876</v>
      </c>
      <c r="B7" s="566"/>
      <c r="C7" s="32"/>
      <c r="D7" s="32"/>
      <c r="E7" s="32"/>
      <c r="F7" s="85"/>
      <c r="G7" s="85"/>
      <c r="H7" s="85"/>
      <c r="I7" s="85"/>
      <c r="J7" s="85"/>
      <c r="K7" s="85"/>
      <c r="L7" s="85"/>
      <c r="M7" s="85"/>
      <c r="N7" s="85"/>
      <c r="O7" s="85"/>
      <c r="P7" s="85"/>
    </row>
    <row r="8" spans="1:16" ht="18">
      <c r="A8" s="88"/>
      <c r="B8" s="88"/>
      <c r="C8" s="88"/>
      <c r="D8" s="88"/>
      <c r="E8" s="88"/>
      <c r="F8" s="85"/>
      <c r="G8" s="85"/>
      <c r="H8" s="85"/>
      <c r="I8" s="85"/>
      <c r="J8" s="85"/>
      <c r="K8" s="85"/>
      <c r="L8" s="85"/>
      <c r="M8" s="85"/>
      <c r="N8" s="85"/>
      <c r="O8" s="85"/>
      <c r="P8" s="85"/>
    </row>
    <row r="9" spans="1:26" ht="19.5" customHeight="1">
      <c r="A9" s="748" t="s">
        <v>2</v>
      </c>
      <c r="B9" s="748" t="s">
        <v>3</v>
      </c>
      <c r="C9" s="763" t="s">
        <v>111</v>
      </c>
      <c r="D9" s="763"/>
      <c r="E9" s="764"/>
      <c r="F9" s="762" t="s">
        <v>112</v>
      </c>
      <c r="G9" s="763"/>
      <c r="H9" s="763"/>
      <c r="I9" s="764"/>
      <c r="J9" s="762" t="s">
        <v>187</v>
      </c>
      <c r="K9" s="763"/>
      <c r="L9" s="763"/>
      <c r="M9" s="764"/>
      <c r="Y9" s="9"/>
      <c r="Z9" s="13"/>
    </row>
    <row r="10" spans="1:13" ht="45.75" customHeight="1">
      <c r="A10" s="748"/>
      <c r="B10" s="748"/>
      <c r="C10" s="136" t="s">
        <v>379</v>
      </c>
      <c r="D10" s="4" t="s">
        <v>376</v>
      </c>
      <c r="E10" s="136" t="s">
        <v>190</v>
      </c>
      <c r="F10" s="4" t="s">
        <v>374</v>
      </c>
      <c r="G10" s="136" t="s">
        <v>375</v>
      </c>
      <c r="H10" s="4" t="s">
        <v>376</v>
      </c>
      <c r="I10" s="136" t="s">
        <v>190</v>
      </c>
      <c r="J10" s="4" t="s">
        <v>378</v>
      </c>
      <c r="K10" s="136" t="s">
        <v>375</v>
      </c>
      <c r="L10" s="4" t="s">
        <v>376</v>
      </c>
      <c r="M10" s="5" t="s">
        <v>190</v>
      </c>
    </row>
    <row r="11" spans="1:13" s="15" customFormat="1" ht="12.75">
      <c r="A11" s="310">
        <v>1</v>
      </c>
      <c r="B11" s="310">
        <v>2</v>
      </c>
      <c r="C11" s="310">
        <v>3</v>
      </c>
      <c r="D11" s="310">
        <v>4</v>
      </c>
      <c r="E11" s="310">
        <v>5</v>
      </c>
      <c r="F11" s="310">
        <v>6</v>
      </c>
      <c r="G11" s="310">
        <v>7</v>
      </c>
      <c r="H11" s="310">
        <v>8</v>
      </c>
      <c r="I11" s="310">
        <v>9</v>
      </c>
      <c r="J11" s="310">
        <v>10</v>
      </c>
      <c r="K11" s="310">
        <v>11</v>
      </c>
      <c r="L11" s="310">
        <v>12</v>
      </c>
      <c r="M11" s="310">
        <v>13</v>
      </c>
    </row>
    <row r="12" spans="1:13" s="15" customFormat="1" ht="12.75">
      <c r="A12" s="5">
        <v>1</v>
      </c>
      <c r="B12" s="156" t="s">
        <v>878</v>
      </c>
      <c r="C12" s="310"/>
      <c r="D12" s="310"/>
      <c r="E12" s="310"/>
      <c r="F12" s="431"/>
      <c r="G12" s="430">
        <v>0</v>
      </c>
      <c r="H12" s="430">
        <v>0</v>
      </c>
      <c r="I12" s="430">
        <v>0</v>
      </c>
      <c r="J12" s="310"/>
      <c r="K12" s="310"/>
      <c r="L12" s="310"/>
      <c r="M12" s="310"/>
    </row>
    <row r="13" spans="1:13" s="15" customFormat="1" ht="12.75">
      <c r="A13" s="5">
        <v>2</v>
      </c>
      <c r="B13" s="156" t="s">
        <v>879</v>
      </c>
      <c r="C13" s="310"/>
      <c r="D13" s="310"/>
      <c r="E13" s="310"/>
      <c r="F13" s="431" t="s">
        <v>959</v>
      </c>
      <c r="G13" s="430">
        <v>2</v>
      </c>
      <c r="H13" s="430">
        <v>328</v>
      </c>
      <c r="I13" s="430">
        <v>63910</v>
      </c>
      <c r="J13" s="310"/>
      <c r="K13" s="310"/>
      <c r="L13" s="310"/>
      <c r="M13" s="310"/>
    </row>
    <row r="14" spans="1:13" s="15" customFormat="1" ht="12.75">
      <c r="A14" s="5">
        <v>3</v>
      </c>
      <c r="B14" s="156" t="s">
        <v>880</v>
      </c>
      <c r="C14" s="310"/>
      <c r="D14" s="310"/>
      <c r="E14" s="310"/>
      <c r="F14" s="431"/>
      <c r="G14" s="430">
        <v>0</v>
      </c>
      <c r="H14" s="430">
        <v>0</v>
      </c>
      <c r="I14" s="430">
        <v>0</v>
      </c>
      <c r="J14" s="310"/>
      <c r="K14" s="310"/>
      <c r="L14" s="310"/>
      <c r="M14" s="310"/>
    </row>
    <row r="15" spans="1:13" s="15" customFormat="1" ht="12.75">
      <c r="A15" s="5">
        <v>4</v>
      </c>
      <c r="B15" s="156" t="s">
        <v>881</v>
      </c>
      <c r="C15" s="310"/>
      <c r="D15" s="310"/>
      <c r="E15" s="310"/>
      <c r="F15" s="431"/>
      <c r="G15" s="430">
        <v>0</v>
      </c>
      <c r="H15" s="430">
        <v>0</v>
      </c>
      <c r="I15" s="430">
        <v>0</v>
      </c>
      <c r="J15" s="310"/>
      <c r="K15" s="310"/>
      <c r="L15" s="310"/>
      <c r="M15" s="310"/>
    </row>
    <row r="16" spans="1:13" s="15" customFormat="1" ht="12.75">
      <c r="A16" s="5">
        <v>5</v>
      </c>
      <c r="B16" s="156" t="s">
        <v>882</v>
      </c>
      <c r="C16" s="310"/>
      <c r="D16" s="310"/>
      <c r="E16" s="310"/>
      <c r="F16" s="431" t="s">
        <v>960</v>
      </c>
      <c r="G16" s="430">
        <v>2</v>
      </c>
      <c r="H16" s="430">
        <v>71</v>
      </c>
      <c r="I16" s="430">
        <v>24385</v>
      </c>
      <c r="J16" s="310"/>
      <c r="K16" s="310"/>
      <c r="L16" s="310"/>
      <c r="M16" s="310"/>
    </row>
    <row r="17" spans="1:13" s="15" customFormat="1" ht="12.75">
      <c r="A17" s="5">
        <v>6</v>
      </c>
      <c r="B17" s="156" t="s">
        <v>883</v>
      </c>
      <c r="C17" s="310"/>
      <c r="D17" s="310"/>
      <c r="E17" s="310"/>
      <c r="F17" s="431" t="s">
        <v>960</v>
      </c>
      <c r="G17" s="430">
        <v>2</v>
      </c>
      <c r="H17" s="430">
        <v>41</v>
      </c>
      <c r="I17" s="430">
        <v>14720</v>
      </c>
      <c r="J17" s="310"/>
      <c r="K17" s="310"/>
      <c r="L17" s="310"/>
      <c r="M17" s="310"/>
    </row>
    <row r="18" spans="1:13" s="15" customFormat="1" ht="12.75">
      <c r="A18" s="5">
        <v>7</v>
      </c>
      <c r="B18" s="156" t="s">
        <v>884</v>
      </c>
      <c r="C18" s="310"/>
      <c r="D18" s="310"/>
      <c r="E18" s="310"/>
      <c r="F18" s="431" t="s">
        <v>959</v>
      </c>
      <c r="G18" s="430">
        <v>1</v>
      </c>
      <c r="H18" s="430">
        <v>172</v>
      </c>
      <c r="I18" s="430">
        <v>41791</v>
      </c>
      <c r="J18" s="310"/>
      <c r="K18" s="310"/>
      <c r="L18" s="310"/>
      <c r="M18" s="310"/>
    </row>
    <row r="19" spans="1:13" s="15" customFormat="1" ht="12.75">
      <c r="A19" s="5">
        <v>8</v>
      </c>
      <c r="B19" s="156" t="s">
        <v>885</v>
      </c>
      <c r="C19" s="310"/>
      <c r="D19" s="310"/>
      <c r="E19" s="310"/>
      <c r="F19" s="431"/>
      <c r="G19" s="430">
        <v>0</v>
      </c>
      <c r="H19" s="430">
        <v>0</v>
      </c>
      <c r="I19" s="430">
        <v>0</v>
      </c>
      <c r="J19" s="310"/>
      <c r="K19" s="310"/>
      <c r="L19" s="310"/>
      <c r="M19" s="310"/>
    </row>
    <row r="20" spans="1:13" s="15" customFormat="1" ht="12.75">
      <c r="A20" s="5">
        <v>9</v>
      </c>
      <c r="B20" s="156" t="s">
        <v>886</v>
      </c>
      <c r="C20" s="310"/>
      <c r="D20" s="310"/>
      <c r="E20" s="310"/>
      <c r="F20" s="431"/>
      <c r="G20" s="430">
        <v>0</v>
      </c>
      <c r="H20" s="430">
        <v>0</v>
      </c>
      <c r="I20" s="430">
        <v>0</v>
      </c>
      <c r="J20" s="310"/>
      <c r="K20" s="310"/>
      <c r="L20" s="310"/>
      <c r="M20" s="310"/>
    </row>
    <row r="21" spans="1:13" s="15" customFormat="1" ht="12.75">
      <c r="A21" s="5">
        <v>10</v>
      </c>
      <c r="B21" s="156" t="s">
        <v>887</v>
      </c>
      <c r="C21" s="310"/>
      <c r="D21" s="310"/>
      <c r="E21" s="310"/>
      <c r="F21" s="431"/>
      <c r="G21" s="430">
        <v>0</v>
      </c>
      <c r="H21" s="430">
        <v>0</v>
      </c>
      <c r="I21" s="430">
        <v>0</v>
      </c>
      <c r="J21" s="310"/>
      <c r="K21" s="310"/>
      <c r="L21" s="310"/>
      <c r="M21" s="310"/>
    </row>
    <row r="22" spans="1:13" s="15" customFormat="1" ht="12.75">
      <c r="A22" s="5">
        <v>11</v>
      </c>
      <c r="B22" s="156" t="s">
        <v>888</v>
      </c>
      <c r="C22" s="310"/>
      <c r="D22" s="310"/>
      <c r="E22" s="310"/>
      <c r="F22" s="431" t="s">
        <v>960</v>
      </c>
      <c r="G22" s="430">
        <v>4</v>
      </c>
      <c r="H22" s="430">
        <v>124</v>
      </c>
      <c r="I22" s="430">
        <v>42253</v>
      </c>
      <c r="J22" s="310"/>
      <c r="K22" s="310"/>
      <c r="L22" s="310"/>
      <c r="M22" s="310"/>
    </row>
    <row r="23" spans="1:13" s="15" customFormat="1" ht="12.75">
      <c r="A23" s="5">
        <v>12</v>
      </c>
      <c r="B23" s="156" t="s">
        <v>889</v>
      </c>
      <c r="C23" s="310"/>
      <c r="D23" s="310"/>
      <c r="E23" s="310"/>
      <c r="F23" s="431"/>
      <c r="G23" s="430">
        <v>0</v>
      </c>
      <c r="H23" s="430">
        <v>0</v>
      </c>
      <c r="I23" s="430">
        <v>0</v>
      </c>
      <c r="J23" s="310"/>
      <c r="K23" s="310"/>
      <c r="L23" s="310"/>
      <c r="M23" s="310"/>
    </row>
    <row r="24" spans="1:13" s="15" customFormat="1" ht="12.75">
      <c r="A24" s="5">
        <v>13</v>
      </c>
      <c r="B24" s="156" t="s">
        <v>890</v>
      </c>
      <c r="C24" s="310"/>
      <c r="D24" s="310"/>
      <c r="E24" s="310"/>
      <c r="F24" s="431"/>
      <c r="G24" s="430">
        <v>0</v>
      </c>
      <c r="H24" s="430">
        <v>0</v>
      </c>
      <c r="I24" s="430">
        <v>0</v>
      </c>
      <c r="J24" s="310"/>
      <c r="K24" s="310"/>
      <c r="L24" s="310"/>
      <c r="M24" s="310"/>
    </row>
    <row r="25" spans="1:13" s="15" customFormat="1" ht="12.75">
      <c r="A25" s="5">
        <v>14</v>
      </c>
      <c r="B25" s="156" t="s">
        <v>891</v>
      </c>
      <c r="C25" s="310"/>
      <c r="D25" s="310"/>
      <c r="E25" s="310"/>
      <c r="F25" s="431"/>
      <c r="G25" s="430">
        <v>0</v>
      </c>
      <c r="H25" s="430">
        <v>0</v>
      </c>
      <c r="I25" s="430">
        <v>0</v>
      </c>
      <c r="J25" s="310"/>
      <c r="K25" s="310"/>
      <c r="L25" s="310"/>
      <c r="M25" s="310"/>
    </row>
    <row r="26" spans="1:13" s="15" customFormat="1" ht="12.75">
      <c r="A26" s="5">
        <v>15</v>
      </c>
      <c r="B26" s="156" t="s">
        <v>892</v>
      </c>
      <c r="C26" s="310"/>
      <c r="D26" s="310"/>
      <c r="E26" s="310"/>
      <c r="F26" s="431"/>
      <c r="G26" s="430">
        <v>0</v>
      </c>
      <c r="H26" s="430">
        <v>0</v>
      </c>
      <c r="I26" s="430">
        <v>0</v>
      </c>
      <c r="J26" s="310"/>
      <c r="K26" s="310"/>
      <c r="L26" s="310"/>
      <c r="M26" s="310"/>
    </row>
    <row r="27" spans="1:13" s="15" customFormat="1" ht="12.75">
      <c r="A27" s="5">
        <v>16</v>
      </c>
      <c r="B27" s="156" t="s">
        <v>893</v>
      </c>
      <c r="C27" s="310"/>
      <c r="D27" s="310"/>
      <c r="E27" s="310"/>
      <c r="F27" s="431"/>
      <c r="G27" s="430">
        <v>0</v>
      </c>
      <c r="H27" s="430">
        <v>0</v>
      </c>
      <c r="I27" s="430">
        <v>0</v>
      </c>
      <c r="J27" s="310"/>
      <c r="K27" s="310"/>
      <c r="L27" s="310"/>
      <c r="M27" s="310"/>
    </row>
    <row r="28" spans="1:13" s="15" customFormat="1" ht="16.5" customHeight="1">
      <c r="A28" s="5">
        <v>17</v>
      </c>
      <c r="B28" s="156" t="s">
        <v>894</v>
      </c>
      <c r="C28" s="310"/>
      <c r="D28" s="310"/>
      <c r="E28" s="310"/>
      <c r="F28" s="431" t="s">
        <v>961</v>
      </c>
      <c r="G28" s="430">
        <v>1</v>
      </c>
      <c r="H28" s="430">
        <v>18</v>
      </c>
      <c r="I28" s="430">
        <v>8306</v>
      </c>
      <c r="J28" s="310"/>
      <c r="K28" s="310"/>
      <c r="L28" s="310"/>
      <c r="M28" s="310"/>
    </row>
    <row r="29" spans="1:13" s="15" customFormat="1" ht="17.25" customHeight="1">
      <c r="A29" s="5">
        <v>18</v>
      </c>
      <c r="B29" s="156" t="s">
        <v>895</v>
      </c>
      <c r="C29" s="310"/>
      <c r="D29" s="310"/>
      <c r="E29" s="310"/>
      <c r="F29" s="431" t="s">
        <v>959</v>
      </c>
      <c r="G29" s="430">
        <v>8</v>
      </c>
      <c r="H29" s="430">
        <v>1417</v>
      </c>
      <c r="I29" s="430">
        <v>425198</v>
      </c>
      <c r="J29" s="310"/>
      <c r="K29" s="310"/>
      <c r="L29" s="310"/>
      <c r="M29" s="310"/>
    </row>
    <row r="30" spans="1:13" s="15" customFormat="1" ht="12.75">
      <c r="A30" s="5">
        <v>19</v>
      </c>
      <c r="B30" s="156" t="s">
        <v>896</v>
      </c>
      <c r="C30" s="310"/>
      <c r="D30" s="310"/>
      <c r="E30" s="310"/>
      <c r="F30" s="431"/>
      <c r="G30" s="430">
        <v>0</v>
      </c>
      <c r="H30" s="430">
        <v>0</v>
      </c>
      <c r="I30" s="430">
        <v>0</v>
      </c>
      <c r="J30" s="310"/>
      <c r="K30" s="310"/>
      <c r="L30" s="310"/>
      <c r="M30" s="310"/>
    </row>
    <row r="31" spans="1:13" s="15" customFormat="1" ht="12.75">
      <c r="A31" s="5">
        <v>20</v>
      </c>
      <c r="B31" s="156" t="s">
        <v>897</v>
      </c>
      <c r="C31" s="310"/>
      <c r="D31" s="310"/>
      <c r="E31" s="310"/>
      <c r="F31" s="431"/>
      <c r="G31" s="430">
        <v>0</v>
      </c>
      <c r="H31" s="430">
        <v>0</v>
      </c>
      <c r="I31" s="430">
        <v>0</v>
      </c>
      <c r="J31" s="310"/>
      <c r="K31" s="310"/>
      <c r="L31" s="310"/>
      <c r="M31" s="310"/>
    </row>
    <row r="32" spans="1:13" s="15" customFormat="1" ht="12.75">
      <c r="A32" s="5">
        <v>21</v>
      </c>
      <c r="B32" s="156" t="s">
        <v>898</v>
      </c>
      <c r="C32" s="310"/>
      <c r="D32" s="310"/>
      <c r="E32" s="310"/>
      <c r="F32" s="431"/>
      <c r="G32" s="430">
        <v>0</v>
      </c>
      <c r="H32" s="430">
        <v>0</v>
      </c>
      <c r="I32" s="430">
        <v>0</v>
      </c>
      <c r="J32" s="310"/>
      <c r="K32" s="310"/>
      <c r="L32" s="310"/>
      <c r="M32" s="310"/>
    </row>
    <row r="33" spans="1:13" s="15" customFormat="1" ht="12.75">
      <c r="A33" s="5">
        <v>22</v>
      </c>
      <c r="B33" s="156" t="s">
        <v>899</v>
      </c>
      <c r="C33" s="310"/>
      <c r="D33" s="310"/>
      <c r="E33" s="310"/>
      <c r="F33" s="431"/>
      <c r="G33" s="430">
        <v>0</v>
      </c>
      <c r="H33" s="430">
        <v>0</v>
      </c>
      <c r="I33" s="430">
        <v>0</v>
      </c>
      <c r="J33" s="310"/>
      <c r="K33" s="310"/>
      <c r="L33" s="310"/>
      <c r="M33" s="310"/>
    </row>
    <row r="34" spans="1:13" ht="12.75">
      <c r="A34" s="5">
        <v>23</v>
      </c>
      <c r="B34" s="156" t="s">
        <v>900</v>
      </c>
      <c r="C34" s="91"/>
      <c r="D34" s="91"/>
      <c r="E34" s="91"/>
      <c r="F34" s="432"/>
      <c r="G34" s="429">
        <v>0</v>
      </c>
      <c r="H34" s="429">
        <v>0</v>
      </c>
      <c r="I34" s="429">
        <v>0</v>
      </c>
      <c r="J34" s="91"/>
      <c r="K34" s="91"/>
      <c r="L34" s="91"/>
      <c r="M34" s="91"/>
    </row>
    <row r="35" spans="1:13" ht="12.75">
      <c r="A35" s="5">
        <v>24</v>
      </c>
      <c r="B35" s="156" t="s">
        <v>901</v>
      </c>
      <c r="C35" s="91"/>
      <c r="D35" s="91"/>
      <c r="E35" s="91"/>
      <c r="F35" s="432"/>
      <c r="G35" s="429">
        <v>0</v>
      </c>
      <c r="H35" s="429">
        <v>0</v>
      </c>
      <c r="I35" s="429">
        <v>0</v>
      </c>
      <c r="J35" s="91"/>
      <c r="K35" s="91"/>
      <c r="L35" s="91"/>
      <c r="M35" s="91"/>
    </row>
    <row r="36" spans="1:13" ht="12.75">
      <c r="A36" s="5">
        <v>25</v>
      </c>
      <c r="B36" s="156" t="s">
        <v>902</v>
      </c>
      <c r="C36" s="91"/>
      <c r="D36" s="91"/>
      <c r="E36" s="91"/>
      <c r="F36" s="432"/>
      <c r="G36" s="429">
        <v>0</v>
      </c>
      <c r="H36" s="429">
        <v>0</v>
      </c>
      <c r="I36" s="429">
        <v>0</v>
      </c>
      <c r="J36" s="91"/>
      <c r="K36" s="91"/>
      <c r="L36" s="91"/>
      <c r="M36" s="91"/>
    </row>
    <row r="37" spans="1:13" ht="12.75">
      <c r="A37" s="5">
        <v>26</v>
      </c>
      <c r="B37" s="156" t="s">
        <v>903</v>
      </c>
      <c r="C37" s="91"/>
      <c r="D37" s="91"/>
      <c r="E37" s="91"/>
      <c r="F37" s="432"/>
      <c r="G37" s="429">
        <v>0</v>
      </c>
      <c r="H37" s="429">
        <v>0</v>
      </c>
      <c r="I37" s="429">
        <v>0</v>
      </c>
      <c r="J37" s="91"/>
      <c r="K37" s="91"/>
      <c r="L37" s="91"/>
      <c r="M37" s="91"/>
    </row>
    <row r="38" spans="1:13" ht="12.75">
      <c r="A38" s="5">
        <v>27</v>
      </c>
      <c r="B38" s="156" t="s">
        <v>904</v>
      </c>
      <c r="C38" s="91"/>
      <c r="D38" s="91"/>
      <c r="E38" s="91"/>
      <c r="F38" s="432" t="s">
        <v>962</v>
      </c>
      <c r="G38" s="429">
        <v>1</v>
      </c>
      <c r="H38" s="429">
        <v>78</v>
      </c>
      <c r="I38" s="429">
        <v>31661</v>
      </c>
      <c r="J38" s="91"/>
      <c r="K38" s="91"/>
      <c r="L38" s="91"/>
      <c r="M38" s="91"/>
    </row>
    <row r="39" spans="1:13" ht="12.75">
      <c r="A39" s="5">
        <v>28</v>
      </c>
      <c r="B39" s="156" t="s">
        <v>905</v>
      </c>
      <c r="C39" s="91"/>
      <c r="D39" s="91"/>
      <c r="E39" s="91"/>
      <c r="F39" s="432" t="s">
        <v>961</v>
      </c>
      <c r="G39" s="429">
        <v>3</v>
      </c>
      <c r="H39" s="429">
        <v>203</v>
      </c>
      <c r="I39" s="429">
        <v>57116</v>
      </c>
      <c r="J39" s="91"/>
      <c r="K39" s="91"/>
      <c r="L39" s="91"/>
      <c r="M39" s="91"/>
    </row>
    <row r="40" spans="1:13" ht="12.75">
      <c r="A40" s="5">
        <v>29</v>
      </c>
      <c r="B40" s="156" t="s">
        <v>906</v>
      </c>
      <c r="C40" s="91"/>
      <c r="D40" s="91"/>
      <c r="E40" s="91"/>
      <c r="F40" s="432" t="s">
        <v>963</v>
      </c>
      <c r="G40" s="429">
        <v>2</v>
      </c>
      <c r="H40" s="429">
        <v>60</v>
      </c>
      <c r="I40" s="429">
        <v>15136</v>
      </c>
      <c r="J40" s="91"/>
      <c r="K40" s="91"/>
      <c r="L40" s="91"/>
      <c r="M40" s="91"/>
    </row>
    <row r="41" spans="1:13" ht="12.75">
      <c r="A41" s="5">
        <v>30</v>
      </c>
      <c r="B41" s="156" t="s">
        <v>907</v>
      </c>
      <c r="C41" s="91"/>
      <c r="D41" s="91"/>
      <c r="E41" s="91"/>
      <c r="F41" s="432"/>
      <c r="G41" s="429">
        <v>0</v>
      </c>
      <c r="H41" s="429">
        <v>0</v>
      </c>
      <c r="I41" s="429">
        <v>0</v>
      </c>
      <c r="J41" s="91"/>
      <c r="K41" s="91"/>
      <c r="L41" s="91"/>
      <c r="M41" s="91"/>
    </row>
    <row r="42" spans="1:13" ht="12.75">
      <c r="A42" s="5">
        <v>31</v>
      </c>
      <c r="B42" s="321" t="s">
        <v>908</v>
      </c>
      <c r="C42" s="91"/>
      <c r="D42" s="91"/>
      <c r="E42" s="91"/>
      <c r="F42" s="432"/>
      <c r="G42" s="429">
        <v>0</v>
      </c>
      <c r="H42" s="429">
        <v>0</v>
      </c>
      <c r="I42" s="429">
        <v>0</v>
      </c>
      <c r="J42" s="91"/>
      <c r="K42" s="91"/>
      <c r="L42" s="91"/>
      <c r="M42" s="91"/>
    </row>
    <row r="43" spans="1:13" ht="12.75">
      <c r="A43" s="5">
        <v>32</v>
      </c>
      <c r="B43" s="321" t="s">
        <v>909</v>
      </c>
      <c r="C43" s="91"/>
      <c r="D43" s="91"/>
      <c r="E43" s="91"/>
      <c r="F43" s="432"/>
      <c r="G43" s="429">
        <v>0</v>
      </c>
      <c r="H43" s="429">
        <v>0</v>
      </c>
      <c r="I43" s="429">
        <v>0</v>
      </c>
      <c r="J43" s="91"/>
      <c r="K43" s="91"/>
      <c r="L43" s="91"/>
      <c r="M43" s="91"/>
    </row>
    <row r="44" spans="1:13" ht="12.75">
      <c r="A44" s="5">
        <v>33</v>
      </c>
      <c r="B44" s="321" t="s">
        <v>910</v>
      </c>
      <c r="C44" s="91"/>
      <c r="D44" s="91"/>
      <c r="E44" s="91"/>
      <c r="F44" s="432" t="s">
        <v>964</v>
      </c>
      <c r="G44" s="429">
        <v>2</v>
      </c>
      <c r="H44" s="429">
        <v>116</v>
      </c>
      <c r="I44" s="429">
        <v>44662</v>
      </c>
      <c r="J44" s="91"/>
      <c r="K44" s="91"/>
      <c r="L44" s="91"/>
      <c r="M44" s="91"/>
    </row>
    <row r="45" spans="1:13" ht="12.75">
      <c r="A45" s="5">
        <v>34</v>
      </c>
      <c r="B45" s="321" t="s">
        <v>911</v>
      </c>
      <c r="C45" s="91"/>
      <c r="D45" s="91"/>
      <c r="E45" s="91"/>
      <c r="F45" s="432"/>
      <c r="G45" s="429">
        <v>0</v>
      </c>
      <c r="H45" s="429">
        <v>0</v>
      </c>
      <c r="I45" s="429">
        <v>0</v>
      </c>
      <c r="J45" s="91"/>
      <c r="K45" s="91"/>
      <c r="L45" s="91"/>
      <c r="M45" s="91"/>
    </row>
    <row r="46" spans="1:13" ht="12.75">
      <c r="A46" s="5">
        <v>35</v>
      </c>
      <c r="B46" s="321" t="s">
        <v>912</v>
      </c>
      <c r="C46" s="91"/>
      <c r="D46" s="91"/>
      <c r="E46" s="91"/>
      <c r="F46" s="432" t="s">
        <v>959</v>
      </c>
      <c r="G46" s="429">
        <v>1</v>
      </c>
      <c r="H46" s="429">
        <v>125</v>
      </c>
      <c r="I46" s="429">
        <v>53347</v>
      </c>
      <c r="J46" s="91"/>
      <c r="K46" s="91"/>
      <c r="L46" s="91"/>
      <c r="M46" s="91"/>
    </row>
    <row r="47" spans="1:13" ht="12.75">
      <c r="A47" s="5">
        <v>36</v>
      </c>
      <c r="B47" s="321" t="s">
        <v>913</v>
      </c>
      <c r="C47" s="91"/>
      <c r="D47" s="91"/>
      <c r="E47" s="91"/>
      <c r="F47" s="432"/>
      <c r="G47" s="429">
        <v>0</v>
      </c>
      <c r="H47" s="429">
        <v>0</v>
      </c>
      <c r="I47" s="429">
        <v>0</v>
      </c>
      <c r="J47" s="91"/>
      <c r="K47" s="91"/>
      <c r="L47" s="91"/>
      <c r="M47" s="91"/>
    </row>
    <row r="48" spans="1:13" ht="12.75">
      <c r="A48" s="5">
        <v>37</v>
      </c>
      <c r="B48" s="321" t="s">
        <v>914</v>
      </c>
      <c r="C48" s="91"/>
      <c r="D48" s="91"/>
      <c r="E48" s="91"/>
      <c r="F48" s="432"/>
      <c r="G48" s="429">
        <v>0</v>
      </c>
      <c r="H48" s="429">
        <v>0</v>
      </c>
      <c r="I48" s="429">
        <v>0</v>
      </c>
      <c r="J48" s="91"/>
      <c r="K48" s="91"/>
      <c r="L48" s="91"/>
      <c r="M48" s="91"/>
    </row>
    <row r="49" spans="1:13" ht="12.75">
      <c r="A49" s="5">
        <v>38</v>
      </c>
      <c r="B49" s="321" t="s">
        <v>915</v>
      </c>
      <c r="C49" s="91"/>
      <c r="D49" s="91"/>
      <c r="E49" s="91"/>
      <c r="F49" s="432"/>
      <c r="G49" s="429">
        <v>0</v>
      </c>
      <c r="H49" s="429">
        <v>0</v>
      </c>
      <c r="I49" s="429">
        <v>0</v>
      </c>
      <c r="J49" s="91"/>
      <c r="K49" s="91"/>
      <c r="L49" s="91"/>
      <c r="M49" s="91"/>
    </row>
    <row r="50" spans="1:13" ht="12.75">
      <c r="A50" s="3" t="s">
        <v>14</v>
      </c>
      <c r="B50" s="9"/>
      <c r="C50" s="91"/>
      <c r="D50" s="91"/>
      <c r="E50" s="91"/>
      <c r="F50" s="91"/>
      <c r="G50" s="91">
        <f>SUM(G12:G49)</f>
        <v>29</v>
      </c>
      <c r="H50" s="429">
        <f>SUM(H12:H49)</f>
        <v>2753</v>
      </c>
      <c r="I50" s="91">
        <f>SUM(I12:I49)</f>
        <v>822485</v>
      </c>
      <c r="J50" s="91"/>
      <c r="K50" s="91"/>
      <c r="L50" s="91"/>
      <c r="M50" s="91"/>
    </row>
    <row r="51" spans="1:16" ht="12.75">
      <c r="A51" s="93"/>
      <c r="B51" s="93"/>
      <c r="C51" s="93"/>
      <c r="D51" s="93"/>
      <c r="E51" s="93"/>
      <c r="F51" s="85"/>
      <c r="G51" s="85"/>
      <c r="H51" s="85"/>
      <c r="I51" s="85"/>
      <c r="J51" s="85"/>
      <c r="K51" s="85"/>
      <c r="L51" s="85"/>
      <c r="M51" s="85"/>
      <c r="N51" s="85"/>
      <c r="O51" s="85"/>
      <c r="P51" s="85"/>
    </row>
    <row r="52" spans="1:16" ht="12.75">
      <c r="A52" s="85"/>
      <c r="B52" s="85"/>
      <c r="C52" s="85"/>
      <c r="D52" s="85"/>
      <c r="E52" s="85"/>
      <c r="F52" s="85"/>
      <c r="G52" s="85"/>
      <c r="H52" s="85"/>
      <c r="I52" s="85"/>
      <c r="J52" s="85"/>
      <c r="K52" s="85"/>
      <c r="L52" s="85"/>
      <c r="M52" s="85"/>
      <c r="N52" s="85"/>
      <c r="O52" s="85"/>
      <c r="P52" s="85"/>
    </row>
    <row r="53" spans="1:16" ht="12.75">
      <c r="A53" s="85"/>
      <c r="B53" s="85"/>
      <c r="C53" s="85"/>
      <c r="D53" s="85"/>
      <c r="E53" s="85"/>
      <c r="F53" s="85"/>
      <c r="G53" s="85"/>
      <c r="H53" s="85"/>
      <c r="I53" s="85"/>
      <c r="J53" s="85"/>
      <c r="K53" s="85"/>
      <c r="L53" s="85"/>
      <c r="M53" s="85"/>
      <c r="N53" s="85"/>
      <c r="O53" s="85"/>
      <c r="P53" s="85"/>
    </row>
    <row r="55" spans="10:14" ht="12.75" customHeight="1">
      <c r="J55" s="594" t="s">
        <v>1086</v>
      </c>
      <c r="K55" s="594"/>
      <c r="L55" s="594"/>
      <c r="M55" s="594"/>
      <c r="N55" s="594"/>
    </row>
    <row r="56" spans="10:14" ht="12.75" customHeight="1">
      <c r="J56" s="594"/>
      <c r="K56" s="594"/>
      <c r="L56" s="594"/>
      <c r="M56" s="594"/>
      <c r="N56" s="594"/>
    </row>
    <row r="57" spans="10:14" ht="12.75" customHeight="1">
      <c r="J57" s="594"/>
      <c r="K57" s="594"/>
      <c r="L57" s="594"/>
      <c r="M57" s="594"/>
      <c r="N57" s="594"/>
    </row>
    <row r="58" spans="10:14" ht="12.75" customHeight="1">
      <c r="J58" s="594"/>
      <c r="K58" s="594"/>
      <c r="L58" s="594"/>
      <c r="M58" s="594"/>
      <c r="N58" s="594"/>
    </row>
  </sheetData>
  <sheetProtection/>
  <mergeCells count="11">
    <mergeCell ref="C9:E9"/>
    <mergeCell ref="L1:M1"/>
    <mergeCell ref="A2:M2"/>
    <mergeCell ref="A3:M3"/>
    <mergeCell ref="A5:M5"/>
    <mergeCell ref="A7:B7"/>
    <mergeCell ref="J55:N58"/>
    <mergeCell ref="A9:A10"/>
    <mergeCell ref="B9:B10"/>
    <mergeCell ref="F9:I9"/>
    <mergeCell ref="J9:M9"/>
  </mergeCells>
  <printOptions horizontalCentered="1"/>
  <pageMargins left="0.708661417322835" right="0.708661417322835" top="0.236220472440945" bottom="0" header="0.31496062992126" footer="0.31496062992126"/>
  <pageSetup horizontalDpi="600" verticalDpi="600" orientation="landscape" paperSize="9" scale="70" r:id="rId1"/>
</worksheet>
</file>

<file path=xl/worksheets/sheet48.xml><?xml version="1.0" encoding="utf-8"?>
<worksheet xmlns="http://schemas.openxmlformats.org/spreadsheetml/2006/main" xmlns:r="http://schemas.openxmlformats.org/officeDocument/2006/relationships">
  <sheetPr>
    <pageSetUpPr fitToPage="1"/>
  </sheetPr>
  <dimension ref="A1:N55"/>
  <sheetViews>
    <sheetView zoomScaleSheetLayoutView="84" zoomScalePageLayoutView="0" workbookViewId="0" topLeftCell="A31">
      <selection activeCell="J52" sqref="J52:N55"/>
    </sheetView>
  </sheetViews>
  <sheetFormatPr defaultColWidth="9.140625" defaultRowHeight="12.75"/>
  <cols>
    <col min="1" max="1" width="5.8515625" style="0" customWidth="1"/>
    <col min="2" max="2" width="17.2812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3.8515625" style="0" customWidth="1"/>
    <col min="12" max="12" width="9.140625" style="0" hidden="1" customWidth="1"/>
  </cols>
  <sheetData>
    <row r="1" spans="1:11" ht="18">
      <c r="A1" s="642" t="s">
        <v>0</v>
      </c>
      <c r="B1" s="642"/>
      <c r="C1" s="642"/>
      <c r="D1" s="642"/>
      <c r="E1" s="642"/>
      <c r="F1" s="642"/>
      <c r="G1" s="642"/>
      <c r="H1" s="642"/>
      <c r="I1" s="642"/>
      <c r="J1" s="766" t="s">
        <v>517</v>
      </c>
      <c r="K1" s="766"/>
    </row>
    <row r="2" spans="1:11" ht="21">
      <c r="A2" s="643" t="s">
        <v>693</v>
      </c>
      <c r="B2" s="643"/>
      <c r="C2" s="643"/>
      <c r="D2" s="643"/>
      <c r="E2" s="643"/>
      <c r="F2" s="643"/>
      <c r="G2" s="643"/>
      <c r="H2" s="643"/>
      <c r="I2" s="643"/>
      <c r="J2" s="643"/>
      <c r="K2" s="643"/>
    </row>
    <row r="3" spans="1:11" ht="15">
      <c r="A3" s="202"/>
      <c r="B3" s="202"/>
      <c r="C3" s="202"/>
      <c r="D3" s="202"/>
      <c r="E3" s="202"/>
      <c r="F3" s="202"/>
      <c r="G3" s="202"/>
      <c r="H3" s="202"/>
      <c r="I3" s="202"/>
      <c r="J3" s="202"/>
      <c r="K3" s="202"/>
    </row>
    <row r="4" spans="1:11" ht="27" customHeight="1">
      <c r="A4" s="767" t="s">
        <v>826</v>
      </c>
      <c r="B4" s="767"/>
      <c r="C4" s="767"/>
      <c r="D4" s="767"/>
      <c r="E4" s="767"/>
      <c r="F4" s="767"/>
      <c r="G4" s="767"/>
      <c r="H4" s="767"/>
      <c r="I4" s="767"/>
      <c r="J4" s="767"/>
      <c r="K4" s="767"/>
    </row>
    <row r="5" spans="1:12" ht="15">
      <c r="A5" s="566" t="s">
        <v>876</v>
      </c>
      <c r="B5" s="566"/>
      <c r="C5" s="203"/>
      <c r="D5" s="203"/>
      <c r="E5" s="203"/>
      <c r="F5" s="203"/>
      <c r="G5" s="203"/>
      <c r="H5" s="203"/>
      <c r="I5" s="202"/>
      <c r="J5" s="689" t="s">
        <v>772</v>
      </c>
      <c r="K5" s="689"/>
      <c r="L5" s="689"/>
    </row>
    <row r="6" spans="1:11" ht="27.75" customHeight="1">
      <c r="A6" s="765" t="s">
        <v>2</v>
      </c>
      <c r="B6" s="765" t="s">
        <v>3</v>
      </c>
      <c r="C6" s="765" t="s">
        <v>289</v>
      </c>
      <c r="D6" s="694" t="s">
        <v>290</v>
      </c>
      <c r="E6" s="694"/>
      <c r="F6" s="694"/>
      <c r="G6" s="694"/>
      <c r="H6" s="694"/>
      <c r="I6" s="695" t="s">
        <v>291</v>
      </c>
      <c r="J6" s="696"/>
      <c r="K6" s="697"/>
    </row>
    <row r="7" spans="1:11" ht="90" customHeight="1">
      <c r="A7" s="765"/>
      <c r="B7" s="765"/>
      <c r="C7" s="765"/>
      <c r="D7" s="232" t="s">
        <v>292</v>
      </c>
      <c r="E7" s="232" t="s">
        <v>190</v>
      </c>
      <c r="F7" s="232" t="s">
        <v>440</v>
      </c>
      <c r="G7" s="232" t="s">
        <v>293</v>
      </c>
      <c r="H7" s="232" t="s">
        <v>414</v>
      </c>
      <c r="I7" s="232" t="s">
        <v>294</v>
      </c>
      <c r="J7" s="232" t="s">
        <v>295</v>
      </c>
      <c r="K7" s="232" t="s">
        <v>296</v>
      </c>
    </row>
    <row r="8" spans="1:11" ht="15">
      <c r="A8" s="205" t="s">
        <v>252</v>
      </c>
      <c r="B8" s="205" t="s">
        <v>253</v>
      </c>
      <c r="C8" s="205" t="s">
        <v>254</v>
      </c>
      <c r="D8" s="205" t="s">
        <v>255</v>
      </c>
      <c r="E8" s="205" t="s">
        <v>256</v>
      </c>
      <c r="F8" s="205" t="s">
        <v>257</v>
      </c>
      <c r="G8" s="205" t="s">
        <v>258</v>
      </c>
      <c r="H8" s="205" t="s">
        <v>259</v>
      </c>
      <c r="I8" s="205" t="s">
        <v>278</v>
      </c>
      <c r="J8" s="205" t="s">
        <v>279</v>
      </c>
      <c r="K8" s="205" t="s">
        <v>280</v>
      </c>
    </row>
    <row r="9" spans="1:11" ht="13.5" customHeight="1">
      <c r="A9" s="5">
        <v>1</v>
      </c>
      <c r="B9" s="156" t="s">
        <v>878</v>
      </c>
      <c r="C9" s="411">
        <v>0</v>
      </c>
      <c r="D9" s="411">
        <v>0</v>
      </c>
      <c r="E9" s="411">
        <v>0</v>
      </c>
      <c r="F9" s="411">
        <v>0</v>
      </c>
      <c r="G9" s="411">
        <v>0</v>
      </c>
      <c r="H9" s="411">
        <f>SUM(F9:G9)</f>
        <v>0</v>
      </c>
      <c r="I9" s="411">
        <v>0</v>
      </c>
      <c r="J9" s="411">
        <v>0</v>
      </c>
      <c r="K9" s="411">
        <v>0</v>
      </c>
    </row>
    <row r="10" spans="1:11" ht="13.5" customHeight="1">
      <c r="A10" s="5">
        <v>2</v>
      </c>
      <c r="B10" s="156" t="s">
        <v>879</v>
      </c>
      <c r="C10" s="411">
        <v>2</v>
      </c>
      <c r="D10" s="411">
        <v>330</v>
      </c>
      <c r="E10" s="411">
        <v>63910</v>
      </c>
      <c r="F10" s="411">
        <v>340</v>
      </c>
      <c r="G10" s="411">
        <v>467</v>
      </c>
      <c r="H10" s="411">
        <f aca="true" t="shared" si="0" ref="H10:H47">SUM(F10:G10)</f>
        <v>807</v>
      </c>
      <c r="I10" s="411">
        <v>37.62</v>
      </c>
      <c r="J10" s="411">
        <v>42.96</v>
      </c>
      <c r="K10" s="411">
        <v>79.48</v>
      </c>
    </row>
    <row r="11" spans="1:11" ht="13.5" customHeight="1">
      <c r="A11" s="5">
        <v>3</v>
      </c>
      <c r="B11" s="156" t="s">
        <v>880</v>
      </c>
      <c r="C11" s="411">
        <v>0</v>
      </c>
      <c r="D11" s="411">
        <v>0</v>
      </c>
      <c r="E11" s="411">
        <v>0</v>
      </c>
      <c r="F11" s="411">
        <v>0</v>
      </c>
      <c r="G11" s="411">
        <v>0</v>
      </c>
      <c r="H11" s="411">
        <f t="shared" si="0"/>
        <v>0</v>
      </c>
      <c r="I11" s="411">
        <v>0</v>
      </c>
      <c r="J11" s="411">
        <v>0</v>
      </c>
      <c r="K11" s="411">
        <v>0</v>
      </c>
    </row>
    <row r="12" spans="1:11" ht="13.5" customHeight="1">
      <c r="A12" s="5">
        <v>4</v>
      </c>
      <c r="B12" s="156" t="s">
        <v>881</v>
      </c>
      <c r="C12" s="411">
        <v>0</v>
      </c>
      <c r="D12" s="411">
        <v>0</v>
      </c>
      <c r="E12" s="411">
        <v>0</v>
      </c>
      <c r="F12" s="411">
        <v>0</v>
      </c>
      <c r="G12" s="411">
        <v>0</v>
      </c>
      <c r="H12" s="411">
        <f t="shared" si="0"/>
        <v>0</v>
      </c>
      <c r="I12" s="411">
        <v>0</v>
      </c>
      <c r="J12" s="411">
        <v>0</v>
      </c>
      <c r="K12" s="411">
        <v>0</v>
      </c>
    </row>
    <row r="13" spans="1:11" ht="13.5" customHeight="1">
      <c r="A13" s="5">
        <v>5</v>
      </c>
      <c r="B13" s="156" t="s">
        <v>882</v>
      </c>
      <c r="C13" s="411">
        <v>2</v>
      </c>
      <c r="D13" s="411">
        <v>75</v>
      </c>
      <c r="E13" s="411">
        <v>24385</v>
      </c>
      <c r="F13" s="411">
        <v>0</v>
      </c>
      <c r="G13" s="411">
        <v>0</v>
      </c>
      <c r="H13" s="411">
        <f t="shared" si="0"/>
        <v>0</v>
      </c>
      <c r="I13" s="411">
        <v>0</v>
      </c>
      <c r="J13" s="411">
        <v>0</v>
      </c>
      <c r="K13" s="411">
        <v>0</v>
      </c>
    </row>
    <row r="14" spans="1:11" ht="13.5" customHeight="1">
      <c r="A14" s="5">
        <v>6</v>
      </c>
      <c r="B14" s="156" t="s">
        <v>883</v>
      </c>
      <c r="C14" s="411">
        <v>2</v>
      </c>
      <c r="D14" s="411">
        <v>39</v>
      </c>
      <c r="E14" s="411">
        <v>14720</v>
      </c>
      <c r="F14" s="411">
        <v>66</v>
      </c>
      <c r="G14" s="411">
        <v>107</v>
      </c>
      <c r="H14" s="411">
        <f t="shared" si="0"/>
        <v>173</v>
      </c>
      <c r="I14" s="411">
        <v>8.45</v>
      </c>
      <c r="J14" s="411">
        <v>10.26</v>
      </c>
      <c r="K14" s="411">
        <v>18.71</v>
      </c>
    </row>
    <row r="15" spans="1:11" ht="13.5" customHeight="1">
      <c r="A15" s="5">
        <v>7</v>
      </c>
      <c r="B15" s="156" t="s">
        <v>884</v>
      </c>
      <c r="C15" s="411">
        <v>1</v>
      </c>
      <c r="D15" s="411">
        <v>170</v>
      </c>
      <c r="E15" s="411">
        <v>41791</v>
      </c>
      <c r="F15" s="411">
        <v>233</v>
      </c>
      <c r="G15" s="411">
        <v>270</v>
      </c>
      <c r="H15" s="411">
        <f t="shared" si="0"/>
        <v>503</v>
      </c>
      <c r="I15" s="411">
        <v>23.54</v>
      </c>
      <c r="J15" s="411">
        <v>24.98</v>
      </c>
      <c r="K15" s="411">
        <v>48.519999999999996</v>
      </c>
    </row>
    <row r="16" spans="1:11" ht="13.5" customHeight="1">
      <c r="A16" s="5">
        <v>8</v>
      </c>
      <c r="B16" s="156" t="s">
        <v>885</v>
      </c>
      <c r="C16" s="411">
        <v>0</v>
      </c>
      <c r="D16" s="411">
        <v>0</v>
      </c>
      <c r="E16" s="411">
        <v>0</v>
      </c>
      <c r="F16" s="411">
        <v>0</v>
      </c>
      <c r="G16" s="411">
        <v>0</v>
      </c>
      <c r="H16" s="411">
        <f t="shared" si="0"/>
        <v>0</v>
      </c>
      <c r="I16" s="411">
        <v>0</v>
      </c>
      <c r="J16" s="411">
        <v>0</v>
      </c>
      <c r="K16" s="411">
        <v>0</v>
      </c>
    </row>
    <row r="17" spans="1:11" ht="13.5" customHeight="1">
      <c r="A17" s="5">
        <v>9</v>
      </c>
      <c r="B17" s="156" t="s">
        <v>886</v>
      </c>
      <c r="C17" s="411">
        <v>0</v>
      </c>
      <c r="D17" s="411">
        <v>0</v>
      </c>
      <c r="E17" s="411">
        <v>0</v>
      </c>
      <c r="F17" s="411">
        <v>0</v>
      </c>
      <c r="G17" s="411">
        <v>0</v>
      </c>
      <c r="H17" s="411">
        <f t="shared" si="0"/>
        <v>0</v>
      </c>
      <c r="I17" s="411">
        <v>0</v>
      </c>
      <c r="J17" s="411">
        <v>0</v>
      </c>
      <c r="K17" s="411">
        <v>0</v>
      </c>
    </row>
    <row r="18" spans="1:11" ht="13.5" customHeight="1">
      <c r="A18" s="5">
        <v>10</v>
      </c>
      <c r="B18" s="156" t="s">
        <v>887</v>
      </c>
      <c r="C18" s="411">
        <v>0</v>
      </c>
      <c r="D18" s="411">
        <v>0</v>
      </c>
      <c r="E18" s="411">
        <v>0</v>
      </c>
      <c r="F18" s="411">
        <v>0</v>
      </c>
      <c r="G18" s="411">
        <v>0</v>
      </c>
      <c r="H18" s="411">
        <f t="shared" si="0"/>
        <v>0</v>
      </c>
      <c r="I18" s="411">
        <v>0</v>
      </c>
      <c r="J18" s="411">
        <v>0</v>
      </c>
      <c r="K18" s="411">
        <v>0</v>
      </c>
    </row>
    <row r="19" spans="1:11" ht="13.5" customHeight="1">
      <c r="A19" s="5">
        <v>11</v>
      </c>
      <c r="B19" s="156" t="s">
        <v>888</v>
      </c>
      <c r="C19" s="411">
        <v>4</v>
      </c>
      <c r="D19" s="411">
        <v>125</v>
      </c>
      <c r="E19" s="411">
        <v>42253</v>
      </c>
      <c r="F19" s="411">
        <v>210</v>
      </c>
      <c r="G19" s="411">
        <v>269</v>
      </c>
      <c r="H19" s="411">
        <f t="shared" si="0"/>
        <v>479</v>
      </c>
      <c r="I19" s="411">
        <v>18.45</v>
      </c>
      <c r="J19" s="411">
        <v>24.45</v>
      </c>
      <c r="K19" s="411">
        <v>42.9</v>
      </c>
    </row>
    <row r="20" spans="1:11" ht="13.5" customHeight="1">
      <c r="A20" s="5">
        <v>12</v>
      </c>
      <c r="B20" s="156" t="s">
        <v>889</v>
      </c>
      <c r="C20" s="411">
        <v>0</v>
      </c>
      <c r="D20" s="411">
        <v>0</v>
      </c>
      <c r="E20" s="411">
        <v>0</v>
      </c>
      <c r="F20" s="411">
        <v>0</v>
      </c>
      <c r="G20" s="411">
        <v>0</v>
      </c>
      <c r="H20" s="411">
        <f t="shared" si="0"/>
        <v>0</v>
      </c>
      <c r="I20" s="411">
        <v>0</v>
      </c>
      <c r="J20" s="411">
        <v>0</v>
      </c>
      <c r="K20" s="411">
        <v>0</v>
      </c>
    </row>
    <row r="21" spans="1:11" ht="13.5" customHeight="1">
      <c r="A21" s="5">
        <v>13</v>
      </c>
      <c r="B21" s="156" t="s">
        <v>890</v>
      </c>
      <c r="C21" s="411">
        <v>0</v>
      </c>
      <c r="D21" s="411">
        <v>0</v>
      </c>
      <c r="E21" s="411">
        <v>0</v>
      </c>
      <c r="F21" s="411">
        <v>0</v>
      </c>
      <c r="G21" s="411">
        <v>0</v>
      </c>
      <c r="H21" s="411">
        <f t="shared" si="0"/>
        <v>0</v>
      </c>
      <c r="I21" s="411">
        <v>0</v>
      </c>
      <c r="J21" s="411">
        <v>0</v>
      </c>
      <c r="K21" s="411">
        <v>0</v>
      </c>
    </row>
    <row r="22" spans="1:11" ht="13.5" customHeight="1">
      <c r="A22" s="5">
        <v>14</v>
      </c>
      <c r="B22" s="156" t="s">
        <v>891</v>
      </c>
      <c r="C22" s="411">
        <v>0</v>
      </c>
      <c r="D22" s="411">
        <v>0</v>
      </c>
      <c r="E22" s="411">
        <v>0</v>
      </c>
      <c r="F22" s="411">
        <v>0</v>
      </c>
      <c r="G22" s="411">
        <v>0</v>
      </c>
      <c r="H22" s="411">
        <f t="shared" si="0"/>
        <v>0</v>
      </c>
      <c r="I22" s="411">
        <v>0</v>
      </c>
      <c r="J22" s="411">
        <v>0</v>
      </c>
      <c r="K22" s="411">
        <v>0</v>
      </c>
    </row>
    <row r="23" spans="1:11" ht="13.5" customHeight="1">
      <c r="A23" s="5">
        <v>15</v>
      </c>
      <c r="B23" s="156" t="s">
        <v>892</v>
      </c>
      <c r="C23" s="411">
        <v>0</v>
      </c>
      <c r="D23" s="411">
        <v>0</v>
      </c>
      <c r="E23" s="411">
        <v>0</v>
      </c>
      <c r="F23" s="411">
        <v>0</v>
      </c>
      <c r="G23" s="411">
        <v>0</v>
      </c>
      <c r="H23" s="411">
        <f t="shared" si="0"/>
        <v>0</v>
      </c>
      <c r="I23" s="411">
        <v>0</v>
      </c>
      <c r="J23" s="411">
        <v>0</v>
      </c>
      <c r="K23" s="411">
        <v>0</v>
      </c>
    </row>
    <row r="24" spans="1:11" ht="13.5" customHeight="1">
      <c r="A24" s="5">
        <v>16</v>
      </c>
      <c r="B24" s="156" t="s">
        <v>893</v>
      </c>
      <c r="C24" s="411">
        <v>0</v>
      </c>
      <c r="D24" s="411">
        <v>0</v>
      </c>
      <c r="E24" s="411">
        <v>0</v>
      </c>
      <c r="F24" s="411">
        <v>0</v>
      </c>
      <c r="G24" s="411">
        <v>0</v>
      </c>
      <c r="H24" s="411">
        <f t="shared" si="0"/>
        <v>0</v>
      </c>
      <c r="I24" s="411">
        <v>0</v>
      </c>
      <c r="J24" s="411">
        <v>0</v>
      </c>
      <c r="K24" s="411">
        <v>0</v>
      </c>
    </row>
    <row r="25" spans="1:11" ht="13.5" customHeight="1">
      <c r="A25" s="5">
        <v>17</v>
      </c>
      <c r="B25" s="156" t="s">
        <v>894</v>
      </c>
      <c r="C25" s="411">
        <v>1</v>
      </c>
      <c r="D25" s="411">
        <v>18</v>
      </c>
      <c r="E25" s="411">
        <v>8306</v>
      </c>
      <c r="F25" s="411">
        <v>33</v>
      </c>
      <c r="G25" s="411">
        <v>31</v>
      </c>
      <c r="H25" s="411">
        <f t="shared" si="0"/>
        <v>64</v>
      </c>
      <c r="I25" s="411">
        <v>3.49</v>
      </c>
      <c r="J25" s="411">
        <v>3.98</v>
      </c>
      <c r="K25" s="411">
        <v>7.470000000000001</v>
      </c>
    </row>
    <row r="26" spans="1:11" ht="13.5" customHeight="1">
      <c r="A26" s="5">
        <v>18</v>
      </c>
      <c r="B26" s="156" t="s">
        <v>895</v>
      </c>
      <c r="C26" s="411">
        <v>8</v>
      </c>
      <c r="D26" s="411">
        <v>1410</v>
      </c>
      <c r="E26" s="411">
        <v>425198</v>
      </c>
      <c r="F26" s="411">
        <v>2250</v>
      </c>
      <c r="G26" s="411">
        <v>2767</v>
      </c>
      <c r="H26" s="411">
        <f t="shared" si="0"/>
        <v>5017</v>
      </c>
      <c r="I26" s="411">
        <v>191.65</v>
      </c>
      <c r="J26" s="411">
        <v>230.95</v>
      </c>
      <c r="K26" s="411">
        <v>422.6</v>
      </c>
    </row>
    <row r="27" spans="1:11" ht="13.5" customHeight="1">
      <c r="A27" s="5">
        <v>19</v>
      </c>
      <c r="B27" s="156" t="s">
        <v>896</v>
      </c>
      <c r="C27" s="411">
        <v>0</v>
      </c>
      <c r="D27" s="411">
        <v>0</v>
      </c>
      <c r="E27" s="411">
        <v>0</v>
      </c>
      <c r="F27" s="411">
        <v>2270</v>
      </c>
      <c r="G27" s="411">
        <v>0</v>
      </c>
      <c r="H27" s="411">
        <f t="shared" si="0"/>
        <v>2270</v>
      </c>
      <c r="I27" s="411">
        <v>0</v>
      </c>
      <c r="J27" s="411">
        <v>0</v>
      </c>
      <c r="K27" s="411">
        <v>0</v>
      </c>
    </row>
    <row r="28" spans="1:11" ht="13.5" customHeight="1">
      <c r="A28" s="5">
        <v>20</v>
      </c>
      <c r="B28" s="156" t="s">
        <v>897</v>
      </c>
      <c r="C28" s="411">
        <v>0</v>
      </c>
      <c r="D28" s="411">
        <v>0</v>
      </c>
      <c r="E28" s="411">
        <v>0</v>
      </c>
      <c r="F28" s="411">
        <v>0</v>
      </c>
      <c r="G28" s="411">
        <v>0</v>
      </c>
      <c r="H28" s="411">
        <f t="shared" si="0"/>
        <v>0</v>
      </c>
      <c r="I28" s="411">
        <v>0</v>
      </c>
      <c r="J28" s="411">
        <v>0</v>
      </c>
      <c r="K28" s="411">
        <v>0</v>
      </c>
    </row>
    <row r="29" spans="1:11" ht="13.5" customHeight="1">
      <c r="A29" s="5">
        <v>21</v>
      </c>
      <c r="B29" s="156" t="s">
        <v>898</v>
      </c>
      <c r="C29" s="411">
        <v>0</v>
      </c>
      <c r="D29" s="411">
        <v>0</v>
      </c>
      <c r="E29" s="411">
        <v>0</v>
      </c>
      <c r="F29" s="411">
        <v>0</v>
      </c>
      <c r="G29" s="411">
        <v>0</v>
      </c>
      <c r="H29" s="411">
        <f t="shared" si="0"/>
        <v>0</v>
      </c>
      <c r="I29" s="411">
        <v>0</v>
      </c>
      <c r="J29" s="411">
        <v>0</v>
      </c>
      <c r="K29" s="411">
        <v>0</v>
      </c>
    </row>
    <row r="30" spans="1:11" ht="13.5" customHeight="1">
      <c r="A30" s="5">
        <v>22</v>
      </c>
      <c r="B30" s="156" t="s">
        <v>899</v>
      </c>
      <c r="C30" s="411">
        <v>0</v>
      </c>
      <c r="D30" s="411">
        <v>0</v>
      </c>
      <c r="E30" s="411">
        <v>0</v>
      </c>
      <c r="F30" s="411">
        <v>0</v>
      </c>
      <c r="G30" s="411">
        <v>0</v>
      </c>
      <c r="H30" s="411">
        <f t="shared" si="0"/>
        <v>0</v>
      </c>
      <c r="I30" s="411">
        <v>0</v>
      </c>
      <c r="J30" s="411">
        <v>0</v>
      </c>
      <c r="K30" s="411">
        <v>0</v>
      </c>
    </row>
    <row r="31" spans="1:11" ht="13.5" customHeight="1">
      <c r="A31" s="5">
        <v>23</v>
      </c>
      <c r="B31" s="156" t="s">
        <v>900</v>
      </c>
      <c r="C31" s="411">
        <v>0</v>
      </c>
      <c r="D31" s="411">
        <v>0</v>
      </c>
      <c r="E31" s="411">
        <v>0</v>
      </c>
      <c r="F31" s="411">
        <v>0</v>
      </c>
      <c r="G31" s="411">
        <v>0</v>
      </c>
      <c r="H31" s="411">
        <f t="shared" si="0"/>
        <v>0</v>
      </c>
      <c r="I31" s="411">
        <v>0</v>
      </c>
      <c r="J31" s="411">
        <v>0</v>
      </c>
      <c r="K31" s="411">
        <v>0</v>
      </c>
    </row>
    <row r="32" spans="1:11" ht="13.5" customHeight="1">
      <c r="A32" s="5">
        <v>24</v>
      </c>
      <c r="B32" s="156" t="s">
        <v>901</v>
      </c>
      <c r="C32" s="411">
        <v>0</v>
      </c>
      <c r="D32" s="411">
        <v>0</v>
      </c>
      <c r="E32" s="411">
        <v>0</v>
      </c>
      <c r="F32" s="411">
        <v>0</v>
      </c>
      <c r="G32" s="411">
        <v>0</v>
      </c>
      <c r="H32" s="411">
        <f t="shared" si="0"/>
        <v>0</v>
      </c>
      <c r="I32" s="411">
        <v>0</v>
      </c>
      <c r="J32" s="411">
        <v>0</v>
      </c>
      <c r="K32" s="411">
        <v>0</v>
      </c>
    </row>
    <row r="33" spans="1:11" ht="13.5" customHeight="1">
      <c r="A33" s="5">
        <v>25</v>
      </c>
      <c r="B33" s="156" t="s">
        <v>902</v>
      </c>
      <c r="C33" s="411">
        <v>0</v>
      </c>
      <c r="D33" s="411">
        <v>0</v>
      </c>
      <c r="E33" s="411">
        <v>0</v>
      </c>
      <c r="F33" s="411">
        <v>0</v>
      </c>
      <c r="G33" s="411">
        <v>0</v>
      </c>
      <c r="H33" s="411">
        <f t="shared" si="0"/>
        <v>0</v>
      </c>
      <c r="I33" s="411">
        <v>0</v>
      </c>
      <c r="J33" s="411">
        <v>0</v>
      </c>
      <c r="K33" s="411">
        <v>0</v>
      </c>
    </row>
    <row r="34" spans="1:11" ht="13.5" customHeight="1">
      <c r="A34" s="5">
        <v>26</v>
      </c>
      <c r="B34" s="156" t="s">
        <v>903</v>
      </c>
      <c r="C34" s="411">
        <v>0</v>
      </c>
      <c r="D34" s="411">
        <v>0</v>
      </c>
      <c r="E34" s="411">
        <v>0</v>
      </c>
      <c r="F34" s="411">
        <v>0</v>
      </c>
      <c r="G34" s="411">
        <v>0</v>
      </c>
      <c r="H34" s="411">
        <f t="shared" si="0"/>
        <v>0</v>
      </c>
      <c r="I34" s="411">
        <v>0</v>
      </c>
      <c r="J34" s="411">
        <v>0</v>
      </c>
      <c r="K34" s="411">
        <v>0</v>
      </c>
    </row>
    <row r="35" spans="1:11" ht="13.5" customHeight="1">
      <c r="A35" s="5">
        <v>27</v>
      </c>
      <c r="B35" s="156" t="s">
        <v>904</v>
      </c>
      <c r="C35" s="411">
        <v>1</v>
      </c>
      <c r="D35" s="411">
        <v>77</v>
      </c>
      <c r="E35" s="411">
        <v>31661</v>
      </c>
      <c r="F35" s="411">
        <v>80</v>
      </c>
      <c r="G35" s="411">
        <v>230</v>
      </c>
      <c r="H35" s="411">
        <f t="shared" si="0"/>
        <v>310</v>
      </c>
      <c r="I35" s="411">
        <v>8.25</v>
      </c>
      <c r="J35" s="411">
        <v>11.56</v>
      </c>
      <c r="K35" s="411">
        <v>19.810000000000002</v>
      </c>
    </row>
    <row r="36" spans="1:11" ht="13.5" customHeight="1">
      <c r="A36" s="5">
        <v>28</v>
      </c>
      <c r="B36" s="156" t="s">
        <v>905</v>
      </c>
      <c r="C36" s="411">
        <v>3</v>
      </c>
      <c r="D36" s="411">
        <v>203</v>
      </c>
      <c r="E36" s="411">
        <v>57116</v>
      </c>
      <c r="F36" s="411">
        <v>322</v>
      </c>
      <c r="G36" s="411">
        <v>393</v>
      </c>
      <c r="H36" s="411">
        <f t="shared" si="0"/>
        <v>715</v>
      </c>
      <c r="I36" s="411">
        <v>29.65</v>
      </c>
      <c r="J36" s="411">
        <v>32.98</v>
      </c>
      <c r="K36" s="411">
        <v>62.629999999999995</v>
      </c>
    </row>
    <row r="37" spans="1:11" ht="13.5" customHeight="1">
      <c r="A37" s="5">
        <v>29</v>
      </c>
      <c r="B37" s="156" t="s">
        <v>906</v>
      </c>
      <c r="C37" s="338">
        <v>2</v>
      </c>
      <c r="D37" s="338">
        <v>60</v>
      </c>
      <c r="E37" s="338">
        <v>15136</v>
      </c>
      <c r="F37" s="338">
        <v>140</v>
      </c>
      <c r="G37" s="338">
        <v>139</v>
      </c>
      <c r="H37" s="411">
        <f t="shared" si="0"/>
        <v>279</v>
      </c>
      <c r="I37" s="338">
        <v>13.97</v>
      </c>
      <c r="J37" s="338">
        <v>15.85</v>
      </c>
      <c r="K37" s="338">
        <v>29.82</v>
      </c>
    </row>
    <row r="38" spans="1:11" ht="13.5" customHeight="1">
      <c r="A38" s="5">
        <v>30</v>
      </c>
      <c r="B38" s="156" t="s">
        <v>907</v>
      </c>
      <c r="C38" s="338">
        <v>0</v>
      </c>
      <c r="D38" s="338">
        <v>0</v>
      </c>
      <c r="E38" s="338">
        <v>0</v>
      </c>
      <c r="F38" s="338">
        <v>0</v>
      </c>
      <c r="G38" s="338">
        <v>0</v>
      </c>
      <c r="H38" s="411">
        <f t="shared" si="0"/>
        <v>0</v>
      </c>
      <c r="I38" s="338">
        <v>0</v>
      </c>
      <c r="J38" s="338">
        <v>0</v>
      </c>
      <c r="K38" s="338">
        <v>0</v>
      </c>
    </row>
    <row r="39" spans="1:11" ht="13.5" customHeight="1">
      <c r="A39" s="5">
        <v>31</v>
      </c>
      <c r="B39" s="321" t="s">
        <v>908</v>
      </c>
      <c r="C39" s="338">
        <v>0</v>
      </c>
      <c r="D39" s="338">
        <v>0</v>
      </c>
      <c r="E39" s="338">
        <v>0</v>
      </c>
      <c r="F39" s="338">
        <v>0</v>
      </c>
      <c r="G39" s="338">
        <v>0</v>
      </c>
      <c r="H39" s="411">
        <f t="shared" si="0"/>
        <v>0</v>
      </c>
      <c r="I39" s="338">
        <v>0</v>
      </c>
      <c r="J39" s="338">
        <v>0</v>
      </c>
      <c r="K39" s="338">
        <v>0</v>
      </c>
    </row>
    <row r="40" spans="1:11" ht="13.5" customHeight="1">
      <c r="A40" s="5">
        <v>32</v>
      </c>
      <c r="B40" s="321" t="s">
        <v>909</v>
      </c>
      <c r="C40" s="338">
        <v>0</v>
      </c>
      <c r="D40" s="338">
        <v>0</v>
      </c>
      <c r="E40" s="338">
        <v>0</v>
      </c>
      <c r="F40" s="338">
        <v>0</v>
      </c>
      <c r="G40" s="338">
        <v>0</v>
      </c>
      <c r="H40" s="411">
        <f t="shared" si="0"/>
        <v>0</v>
      </c>
      <c r="I40" s="338">
        <v>0</v>
      </c>
      <c r="J40" s="338">
        <v>0</v>
      </c>
      <c r="K40" s="338">
        <v>0</v>
      </c>
    </row>
    <row r="41" spans="1:11" ht="13.5" customHeight="1">
      <c r="A41" s="5">
        <v>33</v>
      </c>
      <c r="B41" s="321" t="s">
        <v>910</v>
      </c>
      <c r="C41" s="338">
        <v>2</v>
      </c>
      <c r="D41" s="338">
        <v>116</v>
      </c>
      <c r="E41" s="338">
        <v>44662</v>
      </c>
      <c r="F41" s="338">
        <v>304</v>
      </c>
      <c r="G41" s="338">
        <v>150</v>
      </c>
      <c r="H41" s="411">
        <f t="shared" si="0"/>
        <v>454</v>
      </c>
      <c r="I41" s="338">
        <v>24.57</v>
      </c>
      <c r="J41" s="338">
        <v>29.65</v>
      </c>
      <c r="K41" s="338">
        <v>54.22</v>
      </c>
    </row>
    <row r="42" spans="1:11" ht="13.5" customHeight="1">
      <c r="A42" s="5">
        <v>34</v>
      </c>
      <c r="B42" s="321" t="s">
        <v>911</v>
      </c>
      <c r="C42" s="338">
        <v>0</v>
      </c>
      <c r="D42" s="338">
        <v>0</v>
      </c>
      <c r="E42" s="338">
        <v>0</v>
      </c>
      <c r="F42" s="338">
        <v>0</v>
      </c>
      <c r="G42" s="338">
        <v>0</v>
      </c>
      <c r="H42" s="411">
        <f t="shared" si="0"/>
        <v>0</v>
      </c>
      <c r="I42" s="338">
        <v>26.47</v>
      </c>
      <c r="J42" s="338">
        <v>0</v>
      </c>
      <c r="K42" s="338">
        <v>26.47</v>
      </c>
    </row>
    <row r="43" spans="1:11" ht="13.5" customHeight="1">
      <c r="A43" s="5">
        <v>35</v>
      </c>
      <c r="B43" s="321" t="s">
        <v>912</v>
      </c>
      <c r="C43" s="338">
        <v>1</v>
      </c>
      <c r="D43" s="338">
        <v>125</v>
      </c>
      <c r="E43" s="338">
        <v>53347</v>
      </c>
      <c r="F43" s="338">
        <v>130</v>
      </c>
      <c r="G43" s="338">
        <v>296</v>
      </c>
      <c r="H43" s="411">
        <f t="shared" si="0"/>
        <v>426</v>
      </c>
      <c r="I43" s="338">
        <v>13.98</v>
      </c>
      <c r="J43" s="338">
        <v>27.26</v>
      </c>
      <c r="K43" s="338">
        <v>41.24</v>
      </c>
    </row>
    <row r="44" spans="1:11" ht="13.5" customHeight="1">
      <c r="A44" s="5">
        <v>36</v>
      </c>
      <c r="B44" s="321" t="s">
        <v>913</v>
      </c>
      <c r="C44" s="338">
        <v>0</v>
      </c>
      <c r="D44" s="338">
        <v>0</v>
      </c>
      <c r="E44" s="338">
        <v>0</v>
      </c>
      <c r="F44" s="338">
        <v>0</v>
      </c>
      <c r="G44" s="338">
        <v>0</v>
      </c>
      <c r="H44" s="411">
        <f t="shared" si="0"/>
        <v>0</v>
      </c>
      <c r="I44" s="338">
        <v>0</v>
      </c>
      <c r="J44" s="338">
        <v>0</v>
      </c>
      <c r="K44" s="338">
        <v>0</v>
      </c>
    </row>
    <row r="45" spans="1:11" ht="13.5" customHeight="1">
      <c r="A45" s="5">
        <v>37</v>
      </c>
      <c r="B45" s="321" t="s">
        <v>914</v>
      </c>
      <c r="C45" s="338">
        <v>0</v>
      </c>
      <c r="D45" s="338">
        <v>0</v>
      </c>
      <c r="E45" s="338">
        <v>0</v>
      </c>
      <c r="F45" s="338">
        <v>0</v>
      </c>
      <c r="G45" s="338">
        <v>0</v>
      </c>
      <c r="H45" s="411">
        <f t="shared" si="0"/>
        <v>0</v>
      </c>
      <c r="I45" s="338">
        <v>0</v>
      </c>
      <c r="J45" s="338">
        <v>0</v>
      </c>
      <c r="K45" s="338">
        <v>0</v>
      </c>
    </row>
    <row r="46" spans="1:11" ht="13.5" customHeight="1">
      <c r="A46" s="5">
        <v>38</v>
      </c>
      <c r="B46" s="321" t="s">
        <v>915</v>
      </c>
      <c r="C46" s="338">
        <v>0</v>
      </c>
      <c r="D46" s="338">
        <v>0</v>
      </c>
      <c r="E46" s="338">
        <v>0</v>
      </c>
      <c r="F46" s="338">
        <v>0</v>
      </c>
      <c r="G46" s="338">
        <v>0</v>
      </c>
      <c r="H46" s="411">
        <f t="shared" si="0"/>
        <v>0</v>
      </c>
      <c r="I46" s="338">
        <v>0</v>
      </c>
      <c r="J46" s="338">
        <v>0</v>
      </c>
      <c r="K46" s="338">
        <v>0</v>
      </c>
    </row>
    <row r="47" spans="1:11" ht="13.5" customHeight="1">
      <c r="A47" s="3" t="s">
        <v>14</v>
      </c>
      <c r="B47" s="9"/>
      <c r="C47" s="9">
        <f>SUM(C9:C46)</f>
        <v>29</v>
      </c>
      <c r="D47" s="9">
        <f>SUM(D9:D46)</f>
        <v>2748</v>
      </c>
      <c r="E47" s="9">
        <f>SUM(E9:E46)</f>
        <v>822485</v>
      </c>
      <c r="F47" s="9">
        <f>SUM(F9:F46)</f>
        <v>6378</v>
      </c>
      <c r="G47" s="9">
        <f>SUM(G9:G46)</f>
        <v>5119</v>
      </c>
      <c r="H47" s="411">
        <f t="shared" si="0"/>
        <v>11497</v>
      </c>
      <c r="I47" s="9">
        <f>SUM(I9:I46)</f>
        <v>400.09000000000003</v>
      </c>
      <c r="J47" s="9">
        <f>SUM(J9:J46)</f>
        <v>454.88</v>
      </c>
      <c r="K47" s="9">
        <f>SUM(K9:K46)</f>
        <v>853.8700000000001</v>
      </c>
    </row>
    <row r="49" ht="12.75">
      <c r="A49" s="15" t="s">
        <v>441</v>
      </c>
    </row>
    <row r="50" ht="12.75">
      <c r="A50" s="15"/>
    </row>
    <row r="52" spans="10:14" ht="12.75" customHeight="1">
      <c r="J52" s="594" t="s">
        <v>1086</v>
      </c>
      <c r="K52" s="594"/>
      <c r="L52" s="594"/>
      <c r="M52" s="594"/>
      <c r="N52" s="594"/>
    </row>
    <row r="53" spans="10:14" ht="12.75" customHeight="1">
      <c r="J53" s="594"/>
      <c r="K53" s="594"/>
      <c r="L53" s="594"/>
      <c r="M53" s="594"/>
      <c r="N53" s="594"/>
    </row>
    <row r="54" spans="10:14" ht="12.75" customHeight="1">
      <c r="J54" s="594"/>
      <c r="K54" s="594"/>
      <c r="L54" s="594"/>
      <c r="M54" s="594"/>
      <c r="N54" s="594"/>
    </row>
    <row r="55" spans="10:14" ht="12.75" customHeight="1">
      <c r="J55" s="594"/>
      <c r="K55" s="594"/>
      <c r="L55" s="594"/>
      <c r="M55" s="594"/>
      <c r="N55" s="594"/>
    </row>
  </sheetData>
  <sheetProtection/>
  <mergeCells count="12">
    <mergeCell ref="A1:I1"/>
    <mergeCell ref="J1:K1"/>
    <mergeCell ref="A2:K2"/>
    <mergeCell ref="A4:K4"/>
    <mergeCell ref="J5:L5"/>
    <mergeCell ref="A6:A7"/>
    <mergeCell ref="B6:B7"/>
    <mergeCell ref="C6:C7"/>
    <mergeCell ref="D6:H6"/>
    <mergeCell ref="I6:K6"/>
    <mergeCell ref="J52:N55"/>
    <mergeCell ref="A5:B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49.xml><?xml version="1.0" encoding="utf-8"?>
<worksheet xmlns="http://schemas.openxmlformats.org/spreadsheetml/2006/main" xmlns:r="http://schemas.openxmlformats.org/officeDocument/2006/relationships">
  <sheetPr>
    <pageSetUpPr fitToPage="1"/>
  </sheetPr>
  <dimension ref="A2:P55"/>
  <sheetViews>
    <sheetView zoomScaleSheetLayoutView="80" zoomScalePageLayoutView="0" workbookViewId="0" topLeftCell="A28">
      <selection activeCell="J48" sqref="J48"/>
    </sheetView>
  </sheetViews>
  <sheetFormatPr defaultColWidth="9.140625" defaultRowHeight="12.75"/>
  <cols>
    <col min="1" max="1" width="7.8515625" style="0" customWidth="1"/>
    <col min="2" max="2" width="12.00390625" style="0" customWidth="1"/>
    <col min="4" max="4" width="34.710937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2" spans="1:15" ht="18">
      <c r="A2" s="642" t="s">
        <v>0</v>
      </c>
      <c r="B2" s="642"/>
      <c r="C2" s="642"/>
      <c r="D2" s="642"/>
      <c r="E2" s="642"/>
      <c r="F2" s="642"/>
      <c r="G2" s="642"/>
      <c r="H2" s="642"/>
      <c r="I2" s="642"/>
      <c r="J2" s="642"/>
      <c r="K2" s="642"/>
      <c r="L2" s="642"/>
      <c r="M2" s="642"/>
      <c r="N2" s="642"/>
      <c r="O2" s="239" t="s">
        <v>519</v>
      </c>
    </row>
    <row r="3" spans="1:15" ht="21">
      <c r="A3" s="643" t="s">
        <v>693</v>
      </c>
      <c r="B3" s="643"/>
      <c r="C3" s="643"/>
      <c r="D3" s="643"/>
      <c r="E3" s="643"/>
      <c r="F3" s="643"/>
      <c r="G3" s="643"/>
      <c r="H3" s="643"/>
      <c r="I3" s="643"/>
      <c r="J3" s="643"/>
      <c r="K3" s="643"/>
      <c r="L3" s="643"/>
      <c r="M3" s="643"/>
      <c r="N3" s="643"/>
      <c r="O3" s="643"/>
    </row>
    <row r="4" spans="1:11" ht="15">
      <c r="A4" s="202"/>
      <c r="B4" s="202"/>
      <c r="C4" s="202"/>
      <c r="D4" s="202"/>
      <c r="E4" s="202"/>
      <c r="F4" s="202"/>
      <c r="G4" s="202"/>
      <c r="H4" s="202"/>
      <c r="I4" s="202"/>
      <c r="J4" s="202"/>
      <c r="K4" s="202"/>
    </row>
    <row r="5" spans="1:15" ht="18">
      <c r="A5" s="642" t="s">
        <v>518</v>
      </c>
      <c r="B5" s="642"/>
      <c r="C5" s="642"/>
      <c r="D5" s="642"/>
      <c r="E5" s="642"/>
      <c r="F5" s="642"/>
      <c r="G5" s="642"/>
      <c r="H5" s="642"/>
      <c r="I5" s="642"/>
      <c r="J5" s="642"/>
      <c r="K5" s="642"/>
      <c r="L5" s="642"/>
      <c r="M5" s="642"/>
      <c r="N5" s="642"/>
      <c r="O5" s="642"/>
    </row>
    <row r="6" spans="1:15" ht="15">
      <c r="A6" s="203" t="s">
        <v>245</v>
      </c>
      <c r="B6" s="203"/>
      <c r="C6" s="203"/>
      <c r="D6" s="203"/>
      <c r="E6" s="203"/>
      <c r="F6" s="203"/>
      <c r="G6" s="203"/>
      <c r="H6" s="203"/>
      <c r="I6" s="203"/>
      <c r="J6" s="203"/>
      <c r="K6" s="202"/>
      <c r="M6" s="689" t="s">
        <v>772</v>
      </c>
      <c r="N6" s="689"/>
      <c r="O6" s="689"/>
    </row>
    <row r="7" spans="1:15" ht="44.25" customHeight="1">
      <c r="A7" s="694" t="s">
        <v>2</v>
      </c>
      <c r="B7" s="694" t="s">
        <v>3</v>
      </c>
      <c r="C7" s="694" t="s">
        <v>297</v>
      </c>
      <c r="D7" s="699" t="s">
        <v>298</v>
      </c>
      <c r="E7" s="699" t="s">
        <v>299</v>
      </c>
      <c r="F7" s="699" t="s">
        <v>300</v>
      </c>
      <c r="G7" s="699" t="s">
        <v>301</v>
      </c>
      <c r="H7" s="694" t="s">
        <v>302</v>
      </c>
      <c r="I7" s="694"/>
      <c r="J7" s="694" t="s">
        <v>303</v>
      </c>
      <c r="K7" s="694"/>
      <c r="L7" s="694" t="s">
        <v>304</v>
      </c>
      <c r="M7" s="694"/>
      <c r="N7" s="694" t="s">
        <v>305</v>
      </c>
      <c r="O7" s="694"/>
    </row>
    <row r="8" spans="1:15" ht="54" customHeight="1">
      <c r="A8" s="694"/>
      <c r="B8" s="694"/>
      <c r="C8" s="694"/>
      <c r="D8" s="700"/>
      <c r="E8" s="700"/>
      <c r="F8" s="700"/>
      <c r="G8" s="700"/>
      <c r="H8" s="232" t="s">
        <v>306</v>
      </c>
      <c r="I8" s="232" t="s">
        <v>307</v>
      </c>
      <c r="J8" s="232" t="s">
        <v>306</v>
      </c>
      <c r="K8" s="232" t="s">
        <v>307</v>
      </c>
      <c r="L8" s="232" t="s">
        <v>306</v>
      </c>
      <c r="M8" s="232" t="s">
        <v>307</v>
      </c>
      <c r="N8" s="232" t="s">
        <v>306</v>
      </c>
      <c r="O8" s="232" t="s">
        <v>307</v>
      </c>
    </row>
    <row r="9" spans="1:15" s="16" customFormat="1" ht="15">
      <c r="A9" s="282" t="s">
        <v>252</v>
      </c>
      <c r="B9" s="282" t="s">
        <v>253</v>
      </c>
      <c r="C9" s="282" t="s">
        <v>254</v>
      </c>
      <c r="D9" s="282" t="s">
        <v>255</v>
      </c>
      <c r="E9" s="282" t="s">
        <v>256</v>
      </c>
      <c r="F9" s="282" t="s">
        <v>257</v>
      </c>
      <c r="G9" s="282" t="s">
        <v>258</v>
      </c>
      <c r="H9" s="282" t="s">
        <v>259</v>
      </c>
      <c r="I9" s="282" t="s">
        <v>278</v>
      </c>
      <c r="J9" s="282" t="s">
        <v>279</v>
      </c>
      <c r="K9" s="282" t="s">
        <v>280</v>
      </c>
      <c r="L9" s="282" t="s">
        <v>308</v>
      </c>
      <c r="M9" s="282" t="s">
        <v>309</v>
      </c>
      <c r="N9" s="282" t="s">
        <v>310</v>
      </c>
      <c r="O9" s="282" t="s">
        <v>311</v>
      </c>
    </row>
    <row r="10" spans="1:15" ht="13.5" customHeight="1">
      <c r="A10" s="5">
        <v>1</v>
      </c>
      <c r="B10" s="156" t="s">
        <v>878</v>
      </c>
      <c r="C10" s="437"/>
      <c r="D10" s="282"/>
      <c r="E10" s="411">
        <v>0</v>
      </c>
      <c r="F10" s="411">
        <v>0</v>
      </c>
      <c r="G10" s="282">
        <v>0</v>
      </c>
      <c r="H10" s="282">
        <v>0</v>
      </c>
      <c r="I10" s="282">
        <v>0</v>
      </c>
      <c r="J10" s="282">
        <v>0</v>
      </c>
      <c r="K10" s="282">
        <v>0</v>
      </c>
      <c r="L10" s="282">
        <v>0</v>
      </c>
      <c r="M10" s="282">
        <v>0</v>
      </c>
      <c r="N10" s="282">
        <v>0</v>
      </c>
      <c r="O10" s="282">
        <v>0</v>
      </c>
    </row>
    <row r="11" spans="1:15" ht="13.5" customHeight="1">
      <c r="A11" s="5">
        <v>2</v>
      </c>
      <c r="B11" s="156" t="s">
        <v>879</v>
      </c>
      <c r="C11" s="437">
        <v>1</v>
      </c>
      <c r="D11" s="435" t="s">
        <v>959</v>
      </c>
      <c r="E11" s="411">
        <v>330</v>
      </c>
      <c r="F11" s="411">
        <v>63910</v>
      </c>
      <c r="G11" s="282" t="s">
        <v>1087</v>
      </c>
      <c r="H11" s="433">
        <v>1203.9671999999998</v>
      </c>
      <c r="I11" s="433">
        <v>990.0525</v>
      </c>
      <c r="J11" s="433">
        <v>439.85664</v>
      </c>
      <c r="K11" s="433">
        <v>303.65448000000004</v>
      </c>
      <c r="L11" s="433">
        <v>98.08896</v>
      </c>
      <c r="M11" s="433">
        <v>74.4282</v>
      </c>
      <c r="N11" s="433">
        <v>6.4382399999999995</v>
      </c>
      <c r="O11" s="433">
        <v>6.116327999999999</v>
      </c>
    </row>
    <row r="12" spans="1:15" ht="13.5" customHeight="1">
      <c r="A12" s="5">
        <v>3</v>
      </c>
      <c r="B12" s="156" t="s">
        <v>880</v>
      </c>
      <c r="C12" s="437"/>
      <c r="D12" s="435"/>
      <c r="E12" s="411"/>
      <c r="F12" s="411"/>
      <c r="G12" s="282"/>
      <c r="H12" s="433">
        <v>0</v>
      </c>
      <c r="I12" s="433">
        <v>0</v>
      </c>
      <c r="J12" s="433">
        <v>0</v>
      </c>
      <c r="K12" s="433">
        <v>0</v>
      </c>
      <c r="L12" s="433">
        <v>0</v>
      </c>
      <c r="M12" s="433">
        <v>0</v>
      </c>
      <c r="N12" s="433">
        <v>0</v>
      </c>
      <c r="O12" s="433">
        <v>0</v>
      </c>
    </row>
    <row r="13" spans="1:15" ht="13.5" customHeight="1">
      <c r="A13" s="5">
        <v>4</v>
      </c>
      <c r="B13" s="156" t="s">
        <v>881</v>
      </c>
      <c r="C13" s="437"/>
      <c r="D13" s="435"/>
      <c r="E13" s="411"/>
      <c r="F13" s="411"/>
      <c r="G13" s="282"/>
      <c r="H13" s="433">
        <v>0</v>
      </c>
      <c r="I13" s="433">
        <v>0</v>
      </c>
      <c r="J13" s="433">
        <v>0</v>
      </c>
      <c r="K13" s="433">
        <v>0</v>
      </c>
      <c r="L13" s="433">
        <v>0</v>
      </c>
      <c r="M13" s="433">
        <v>0</v>
      </c>
      <c r="N13" s="433">
        <v>0</v>
      </c>
      <c r="O13" s="433">
        <v>0</v>
      </c>
    </row>
    <row r="14" spans="1:15" ht="13.5" customHeight="1">
      <c r="A14" s="5">
        <v>5</v>
      </c>
      <c r="B14" s="156" t="s">
        <v>882</v>
      </c>
      <c r="C14" s="437"/>
      <c r="D14" s="435"/>
      <c r="E14" s="411"/>
      <c r="F14" s="411"/>
      <c r="G14" s="282"/>
      <c r="H14" s="433">
        <v>0</v>
      </c>
      <c r="I14" s="433">
        <v>0</v>
      </c>
      <c r="J14" s="433">
        <v>0</v>
      </c>
      <c r="K14" s="433">
        <v>0</v>
      </c>
      <c r="L14" s="433">
        <v>0</v>
      </c>
      <c r="M14" s="433">
        <v>0</v>
      </c>
      <c r="N14" s="433">
        <v>0</v>
      </c>
      <c r="O14" s="433">
        <v>0</v>
      </c>
    </row>
    <row r="15" spans="1:15" ht="13.5" customHeight="1">
      <c r="A15" s="5">
        <v>6</v>
      </c>
      <c r="B15" s="156" t="s">
        <v>883</v>
      </c>
      <c r="C15" s="437"/>
      <c r="D15" s="435"/>
      <c r="E15" s="411"/>
      <c r="F15" s="411"/>
      <c r="G15" s="282"/>
      <c r="H15" s="433">
        <v>0</v>
      </c>
      <c r="I15" s="433">
        <v>0</v>
      </c>
      <c r="J15" s="433">
        <v>0</v>
      </c>
      <c r="K15" s="433">
        <v>0</v>
      </c>
      <c r="L15" s="433">
        <v>0</v>
      </c>
      <c r="M15" s="433">
        <v>0</v>
      </c>
      <c r="N15" s="433">
        <v>0</v>
      </c>
      <c r="O15" s="433">
        <v>0</v>
      </c>
    </row>
    <row r="16" spans="1:15" ht="13.5" customHeight="1">
      <c r="A16" s="5">
        <v>7</v>
      </c>
      <c r="B16" s="156" t="s">
        <v>884</v>
      </c>
      <c r="C16" s="437">
        <v>1</v>
      </c>
      <c r="D16" s="435" t="s">
        <v>959</v>
      </c>
      <c r="E16" s="411">
        <v>170</v>
      </c>
      <c r="F16" s="411">
        <v>41791</v>
      </c>
      <c r="G16" s="282" t="s">
        <v>965</v>
      </c>
      <c r="H16" s="433">
        <v>650.2622399999999</v>
      </c>
      <c r="I16" s="433">
        <v>631.0762800000001</v>
      </c>
      <c r="J16" s="433">
        <v>487.81296000000003</v>
      </c>
      <c r="K16" s="433">
        <v>361.72139999999996</v>
      </c>
      <c r="L16" s="433">
        <v>22.8042</v>
      </c>
      <c r="M16" s="433">
        <v>18.9486</v>
      </c>
      <c r="N16" s="433">
        <v>2.31336</v>
      </c>
      <c r="O16" s="433">
        <v>2.197692</v>
      </c>
    </row>
    <row r="17" spans="1:15" ht="13.5" customHeight="1">
      <c r="A17" s="5">
        <v>8</v>
      </c>
      <c r="B17" s="156" t="s">
        <v>885</v>
      </c>
      <c r="C17" s="437"/>
      <c r="D17" s="435"/>
      <c r="E17" s="411"/>
      <c r="F17" s="411"/>
      <c r="G17" s="282"/>
      <c r="H17" s="433">
        <v>0</v>
      </c>
      <c r="I17" s="433">
        <v>0</v>
      </c>
      <c r="J17" s="433">
        <v>0</v>
      </c>
      <c r="K17" s="433">
        <v>0</v>
      </c>
      <c r="L17" s="433">
        <v>0</v>
      </c>
      <c r="M17" s="433">
        <v>0</v>
      </c>
      <c r="N17" s="433">
        <v>0</v>
      </c>
      <c r="O17" s="433">
        <v>0</v>
      </c>
    </row>
    <row r="18" spans="1:15" ht="13.5" customHeight="1">
      <c r="A18" s="5">
        <v>9</v>
      </c>
      <c r="B18" s="156" t="s">
        <v>886</v>
      </c>
      <c r="C18" s="437"/>
      <c r="D18" s="435"/>
      <c r="E18" s="411"/>
      <c r="F18" s="411"/>
      <c r="G18" s="282"/>
      <c r="H18" s="433">
        <v>0</v>
      </c>
      <c r="I18" s="433">
        <v>0</v>
      </c>
      <c r="J18" s="433">
        <v>0</v>
      </c>
      <c r="K18" s="433">
        <v>0</v>
      </c>
      <c r="L18" s="433">
        <v>0</v>
      </c>
      <c r="M18" s="433">
        <v>0</v>
      </c>
      <c r="N18" s="433">
        <v>0</v>
      </c>
      <c r="O18" s="433">
        <v>0</v>
      </c>
    </row>
    <row r="19" spans="1:15" ht="13.5" customHeight="1">
      <c r="A19" s="5">
        <v>10</v>
      </c>
      <c r="B19" s="156" t="s">
        <v>887</v>
      </c>
      <c r="C19" s="437"/>
      <c r="D19" s="435"/>
      <c r="E19" s="411"/>
      <c r="F19" s="411"/>
      <c r="G19" s="282"/>
      <c r="H19" s="433">
        <v>0</v>
      </c>
      <c r="I19" s="433">
        <v>0</v>
      </c>
      <c r="J19" s="433">
        <v>0</v>
      </c>
      <c r="K19" s="433">
        <v>0</v>
      </c>
      <c r="L19" s="433">
        <v>0</v>
      </c>
      <c r="M19" s="433">
        <v>0</v>
      </c>
      <c r="N19" s="433">
        <v>0</v>
      </c>
      <c r="O19" s="433">
        <v>0</v>
      </c>
    </row>
    <row r="20" spans="1:15" ht="13.5" customHeight="1">
      <c r="A20" s="5">
        <v>11</v>
      </c>
      <c r="B20" s="156" t="s">
        <v>888</v>
      </c>
      <c r="C20" s="437">
        <v>1</v>
      </c>
      <c r="D20" s="435" t="s">
        <v>960</v>
      </c>
      <c r="E20" s="411">
        <v>125</v>
      </c>
      <c r="F20" s="411">
        <v>42253</v>
      </c>
      <c r="G20" s="282" t="s">
        <v>966</v>
      </c>
      <c r="H20" s="433">
        <v>8.4252</v>
      </c>
      <c r="I20" s="433">
        <v>5.3126</v>
      </c>
      <c r="J20" s="433">
        <v>212.4252</v>
      </c>
      <c r="K20" s="433">
        <v>182.4565</v>
      </c>
      <c r="L20" s="433">
        <v>12.9368</v>
      </c>
      <c r="M20" s="433">
        <v>9.3555</v>
      </c>
      <c r="N20" s="433">
        <v>2.193</v>
      </c>
      <c r="O20" s="433">
        <v>2.0833500000000003</v>
      </c>
    </row>
    <row r="21" spans="1:15" ht="13.5" customHeight="1">
      <c r="A21" s="5">
        <v>12</v>
      </c>
      <c r="B21" s="156" t="s">
        <v>889</v>
      </c>
      <c r="C21" s="437"/>
      <c r="D21" s="435"/>
      <c r="E21" s="411"/>
      <c r="F21" s="411"/>
      <c r="G21" s="282"/>
      <c r="H21" s="433">
        <v>0</v>
      </c>
      <c r="I21" s="433">
        <v>0</v>
      </c>
      <c r="J21" s="433">
        <v>0</v>
      </c>
      <c r="K21" s="433">
        <v>0</v>
      </c>
      <c r="L21" s="433">
        <v>0</v>
      </c>
      <c r="M21" s="433">
        <v>0</v>
      </c>
      <c r="N21" s="433">
        <v>0</v>
      </c>
      <c r="O21" s="433">
        <v>0</v>
      </c>
    </row>
    <row r="22" spans="1:15" ht="13.5" customHeight="1">
      <c r="A22" s="5">
        <v>13</v>
      </c>
      <c r="B22" s="156" t="s">
        <v>890</v>
      </c>
      <c r="C22" s="437"/>
      <c r="D22" s="435"/>
      <c r="E22" s="411"/>
      <c r="F22" s="411"/>
      <c r="G22" s="282"/>
      <c r="H22" s="433">
        <v>0</v>
      </c>
      <c r="I22" s="433">
        <v>0</v>
      </c>
      <c r="J22" s="433">
        <v>0</v>
      </c>
      <c r="K22" s="433">
        <v>0</v>
      </c>
      <c r="L22" s="433">
        <v>0</v>
      </c>
      <c r="M22" s="433">
        <v>0</v>
      </c>
      <c r="N22" s="433">
        <v>0</v>
      </c>
      <c r="O22" s="433">
        <v>0</v>
      </c>
    </row>
    <row r="23" spans="1:15" ht="13.5" customHeight="1">
      <c r="A23" s="5">
        <v>14</v>
      </c>
      <c r="B23" s="156" t="s">
        <v>891</v>
      </c>
      <c r="C23" s="437"/>
      <c r="D23" s="435"/>
      <c r="E23" s="411"/>
      <c r="F23" s="411"/>
      <c r="G23" s="282"/>
      <c r="H23" s="433">
        <v>0</v>
      </c>
      <c r="I23" s="433">
        <v>0</v>
      </c>
      <c r="J23" s="433">
        <v>0</v>
      </c>
      <c r="K23" s="433">
        <v>0</v>
      </c>
      <c r="L23" s="433">
        <v>0</v>
      </c>
      <c r="M23" s="433">
        <v>0</v>
      </c>
      <c r="N23" s="433">
        <v>0</v>
      </c>
      <c r="O23" s="433">
        <v>0</v>
      </c>
    </row>
    <row r="24" spans="1:15" ht="13.5" customHeight="1">
      <c r="A24" s="5">
        <v>15</v>
      </c>
      <c r="B24" s="156" t="s">
        <v>892</v>
      </c>
      <c r="C24" s="437"/>
      <c r="D24" s="435"/>
      <c r="E24" s="411"/>
      <c r="F24" s="411"/>
      <c r="G24" s="282"/>
      <c r="H24" s="433">
        <v>0</v>
      </c>
      <c r="I24" s="433">
        <v>0</v>
      </c>
      <c r="J24" s="433">
        <v>0</v>
      </c>
      <c r="K24" s="433">
        <v>0</v>
      </c>
      <c r="L24" s="433">
        <v>0</v>
      </c>
      <c r="M24" s="433">
        <v>0</v>
      </c>
      <c r="N24" s="433">
        <v>0</v>
      </c>
      <c r="O24" s="433">
        <v>0</v>
      </c>
    </row>
    <row r="25" spans="1:15" ht="13.5" customHeight="1">
      <c r="A25" s="5">
        <v>16</v>
      </c>
      <c r="B25" s="156" t="s">
        <v>893</v>
      </c>
      <c r="C25" s="437"/>
      <c r="D25" s="435"/>
      <c r="E25" s="411"/>
      <c r="F25" s="411"/>
      <c r="G25" s="282"/>
      <c r="H25" s="433">
        <v>0</v>
      </c>
      <c r="I25" s="433">
        <v>0</v>
      </c>
      <c r="J25" s="433">
        <v>0</v>
      </c>
      <c r="K25" s="433">
        <v>0</v>
      </c>
      <c r="L25" s="433">
        <v>0</v>
      </c>
      <c r="M25" s="433">
        <v>0</v>
      </c>
      <c r="N25" s="433">
        <v>0</v>
      </c>
      <c r="O25" s="433">
        <v>0</v>
      </c>
    </row>
    <row r="26" spans="1:15" ht="13.5" customHeight="1">
      <c r="A26" s="5">
        <v>17</v>
      </c>
      <c r="B26" s="156" t="s">
        <v>894</v>
      </c>
      <c r="C26" s="437"/>
      <c r="D26" s="435"/>
      <c r="E26" s="411"/>
      <c r="F26" s="411"/>
      <c r="G26" s="282"/>
      <c r="H26" s="433">
        <v>0</v>
      </c>
      <c r="I26" s="433">
        <v>0</v>
      </c>
      <c r="J26" s="433">
        <v>0</v>
      </c>
      <c r="K26" s="433">
        <v>0</v>
      </c>
      <c r="L26" s="433">
        <v>0</v>
      </c>
      <c r="M26" s="433">
        <v>0</v>
      </c>
      <c r="N26" s="433">
        <v>0</v>
      </c>
      <c r="O26" s="433">
        <v>0</v>
      </c>
    </row>
    <row r="27" spans="1:15" ht="13.5" customHeight="1">
      <c r="A27" s="5">
        <v>18</v>
      </c>
      <c r="B27" s="156" t="s">
        <v>895</v>
      </c>
      <c r="C27" s="437">
        <v>1</v>
      </c>
      <c r="D27" s="435" t="s">
        <v>959</v>
      </c>
      <c r="E27" s="411">
        <v>1410</v>
      </c>
      <c r="F27" s="411">
        <v>425198</v>
      </c>
      <c r="G27" s="282" t="s">
        <v>1088</v>
      </c>
      <c r="H27" s="433">
        <v>4962.963</v>
      </c>
      <c r="I27" s="433">
        <v>4674.8254</v>
      </c>
      <c r="J27" s="433">
        <v>1834.317</v>
      </c>
      <c r="K27" s="433">
        <v>1378.8318000000002</v>
      </c>
      <c r="L27" s="433">
        <v>222.995</v>
      </c>
      <c r="M27" s="433">
        <v>187.7535</v>
      </c>
      <c r="N27" s="433">
        <v>4.743</v>
      </c>
      <c r="O27" s="433">
        <v>4.505850000000001</v>
      </c>
    </row>
    <row r="28" spans="1:15" ht="13.5" customHeight="1">
      <c r="A28" s="5">
        <v>19</v>
      </c>
      <c r="B28" s="156" t="s">
        <v>896</v>
      </c>
      <c r="C28" s="437"/>
      <c r="D28" s="435"/>
      <c r="E28" s="411"/>
      <c r="F28" s="411"/>
      <c r="G28" s="282"/>
      <c r="H28" s="433">
        <v>0</v>
      </c>
      <c r="I28" s="433">
        <v>0</v>
      </c>
      <c r="J28" s="433">
        <v>0</v>
      </c>
      <c r="K28" s="433">
        <v>0</v>
      </c>
      <c r="L28" s="433">
        <v>0</v>
      </c>
      <c r="M28" s="433">
        <v>0</v>
      </c>
      <c r="N28" s="433">
        <v>0</v>
      </c>
      <c r="O28" s="433">
        <v>0</v>
      </c>
    </row>
    <row r="29" spans="1:15" ht="13.5" customHeight="1">
      <c r="A29" s="5">
        <v>20</v>
      </c>
      <c r="B29" s="156" t="s">
        <v>897</v>
      </c>
      <c r="C29" s="437"/>
      <c r="D29" s="435"/>
      <c r="E29" s="411"/>
      <c r="F29" s="411"/>
      <c r="G29" s="282"/>
      <c r="H29" s="433">
        <v>0</v>
      </c>
      <c r="I29" s="433">
        <v>0</v>
      </c>
      <c r="J29" s="433">
        <v>0</v>
      </c>
      <c r="K29" s="433">
        <v>0</v>
      </c>
      <c r="L29" s="433">
        <v>0</v>
      </c>
      <c r="M29" s="433">
        <v>0</v>
      </c>
      <c r="N29" s="433">
        <v>0</v>
      </c>
      <c r="O29" s="433">
        <v>0</v>
      </c>
    </row>
    <row r="30" spans="1:15" ht="13.5" customHeight="1">
      <c r="A30" s="5">
        <v>21</v>
      </c>
      <c r="B30" s="156" t="s">
        <v>898</v>
      </c>
      <c r="C30" s="437"/>
      <c r="D30" s="435"/>
      <c r="E30" s="411"/>
      <c r="F30" s="411"/>
      <c r="G30" s="282"/>
      <c r="H30" s="433">
        <v>0</v>
      </c>
      <c r="I30" s="433">
        <v>0</v>
      </c>
      <c r="J30" s="433">
        <v>0</v>
      </c>
      <c r="K30" s="433">
        <v>0</v>
      </c>
      <c r="L30" s="433">
        <v>0</v>
      </c>
      <c r="M30" s="433">
        <v>0</v>
      </c>
      <c r="N30" s="433">
        <v>0</v>
      </c>
      <c r="O30" s="433">
        <v>0</v>
      </c>
    </row>
    <row r="31" spans="1:15" ht="13.5" customHeight="1">
      <c r="A31" s="5">
        <v>22</v>
      </c>
      <c r="B31" s="156" t="s">
        <v>899</v>
      </c>
      <c r="C31" s="437"/>
      <c r="D31" s="435"/>
      <c r="E31" s="411"/>
      <c r="F31" s="411"/>
      <c r="G31" s="282"/>
      <c r="H31" s="433">
        <v>0</v>
      </c>
      <c r="I31" s="433">
        <v>0</v>
      </c>
      <c r="J31" s="433">
        <v>0</v>
      </c>
      <c r="K31" s="433">
        <v>0</v>
      </c>
      <c r="L31" s="433">
        <v>0</v>
      </c>
      <c r="M31" s="433">
        <v>0</v>
      </c>
      <c r="N31" s="433">
        <v>0</v>
      </c>
      <c r="O31" s="433">
        <v>0</v>
      </c>
    </row>
    <row r="32" spans="1:15" ht="13.5" customHeight="1">
      <c r="A32" s="5">
        <v>23</v>
      </c>
      <c r="B32" s="156" t="s">
        <v>900</v>
      </c>
      <c r="C32" s="437"/>
      <c r="D32" s="435"/>
      <c r="E32" s="411"/>
      <c r="F32" s="411"/>
      <c r="G32" s="282"/>
      <c r="H32" s="433">
        <v>0</v>
      </c>
      <c r="I32" s="433">
        <v>0</v>
      </c>
      <c r="J32" s="433">
        <v>0</v>
      </c>
      <c r="K32" s="433">
        <v>0</v>
      </c>
      <c r="L32" s="433">
        <v>0</v>
      </c>
      <c r="M32" s="433">
        <v>0</v>
      </c>
      <c r="N32" s="433">
        <v>0</v>
      </c>
      <c r="O32" s="433">
        <v>0</v>
      </c>
    </row>
    <row r="33" spans="1:15" ht="13.5" customHeight="1">
      <c r="A33" s="5">
        <v>24</v>
      </c>
      <c r="B33" s="156" t="s">
        <v>901</v>
      </c>
      <c r="C33" s="437"/>
      <c r="D33" s="435"/>
      <c r="E33" s="411"/>
      <c r="F33" s="411"/>
      <c r="G33" s="282"/>
      <c r="H33" s="433">
        <v>0</v>
      </c>
      <c r="I33" s="433">
        <v>0</v>
      </c>
      <c r="J33" s="433">
        <v>0</v>
      </c>
      <c r="K33" s="433">
        <v>0</v>
      </c>
      <c r="L33" s="433">
        <v>0</v>
      </c>
      <c r="M33" s="433">
        <v>0</v>
      </c>
      <c r="N33" s="433">
        <v>0</v>
      </c>
      <c r="O33" s="433">
        <v>0</v>
      </c>
    </row>
    <row r="34" spans="1:15" ht="13.5" customHeight="1">
      <c r="A34" s="5">
        <v>25</v>
      </c>
      <c r="B34" s="156" t="s">
        <v>902</v>
      </c>
      <c r="C34" s="437"/>
      <c r="D34" s="435"/>
      <c r="E34" s="411"/>
      <c r="F34" s="411"/>
      <c r="G34" s="282"/>
      <c r="H34" s="433">
        <v>0</v>
      </c>
      <c r="I34" s="433">
        <v>0</v>
      </c>
      <c r="J34" s="433">
        <v>0</v>
      </c>
      <c r="K34" s="433">
        <v>0</v>
      </c>
      <c r="L34" s="433">
        <v>0</v>
      </c>
      <c r="M34" s="433">
        <v>0</v>
      </c>
      <c r="N34" s="433">
        <v>0</v>
      </c>
      <c r="O34" s="433">
        <v>0</v>
      </c>
    </row>
    <row r="35" spans="1:15" ht="13.5" customHeight="1">
      <c r="A35" s="5">
        <v>26</v>
      </c>
      <c r="B35" s="156" t="s">
        <v>903</v>
      </c>
      <c r="C35" s="437"/>
      <c r="D35" s="435"/>
      <c r="E35" s="411"/>
      <c r="F35" s="411"/>
      <c r="G35" s="282"/>
      <c r="H35" s="433">
        <v>0</v>
      </c>
      <c r="I35" s="433">
        <v>0</v>
      </c>
      <c r="J35" s="433">
        <v>0</v>
      </c>
      <c r="K35" s="433">
        <v>0</v>
      </c>
      <c r="L35" s="433">
        <v>0</v>
      </c>
      <c r="M35" s="433">
        <v>0</v>
      </c>
      <c r="N35" s="433">
        <v>0</v>
      </c>
      <c r="O35" s="433">
        <v>0</v>
      </c>
    </row>
    <row r="36" spans="1:15" ht="13.5" customHeight="1">
      <c r="A36" s="5">
        <v>27</v>
      </c>
      <c r="B36" s="156" t="s">
        <v>904</v>
      </c>
      <c r="C36" s="437">
        <v>1</v>
      </c>
      <c r="D36" s="435" t="s">
        <v>962</v>
      </c>
      <c r="E36" s="411">
        <v>77</v>
      </c>
      <c r="F36" s="411">
        <v>31661</v>
      </c>
      <c r="G36" s="282" t="s">
        <v>1089</v>
      </c>
      <c r="H36" s="433">
        <v>405.66815760000003</v>
      </c>
      <c r="I36" s="433">
        <v>401.6910188</v>
      </c>
      <c r="J36" s="433">
        <v>133.2359292</v>
      </c>
      <c r="K36" s="433">
        <v>97.40369352318</v>
      </c>
      <c r="L36" s="433">
        <v>2.5754738</v>
      </c>
      <c r="M36" s="433">
        <v>1.9697198617799998</v>
      </c>
      <c r="N36" s="433">
        <v>2.16830988</v>
      </c>
      <c r="O36" s="433">
        <v>2.059894386</v>
      </c>
    </row>
    <row r="37" spans="1:15" ht="13.5" customHeight="1">
      <c r="A37" s="5">
        <v>28</v>
      </c>
      <c r="B37" s="156" t="s">
        <v>905</v>
      </c>
      <c r="C37" s="437">
        <v>1</v>
      </c>
      <c r="D37" s="435" t="s">
        <v>961</v>
      </c>
      <c r="E37" s="411">
        <v>203</v>
      </c>
      <c r="F37" s="411">
        <v>57116</v>
      </c>
      <c r="G37" s="419" t="s">
        <v>1091</v>
      </c>
      <c r="H37" s="433">
        <v>1335.9475295999998</v>
      </c>
      <c r="I37" s="433">
        <v>1322.8500047999999</v>
      </c>
      <c r="J37" s="433">
        <v>386.63456184</v>
      </c>
      <c r="K37" s="433">
        <v>282.65374507503606</v>
      </c>
      <c r="L37" s="433">
        <v>20.26967488</v>
      </c>
      <c r="M37" s="433">
        <v>15.502227668928002</v>
      </c>
      <c r="N37" s="433">
        <v>2.339146416</v>
      </c>
      <c r="O37" s="433">
        <v>2.2221890952</v>
      </c>
    </row>
    <row r="38" spans="1:15" ht="13.5" customHeight="1">
      <c r="A38" s="5">
        <v>29</v>
      </c>
      <c r="B38" s="156" t="s">
        <v>906</v>
      </c>
      <c r="C38" s="437"/>
      <c r="D38" s="435"/>
      <c r="E38" s="411"/>
      <c r="F38" s="411"/>
      <c r="G38" s="282"/>
      <c r="H38" s="433">
        <v>0</v>
      </c>
      <c r="I38" s="433">
        <v>0</v>
      </c>
      <c r="J38" s="433">
        <v>0</v>
      </c>
      <c r="K38" s="433">
        <v>0</v>
      </c>
      <c r="L38" s="433">
        <v>0</v>
      </c>
      <c r="M38" s="433">
        <v>0</v>
      </c>
      <c r="N38" s="433">
        <v>0</v>
      </c>
      <c r="O38" s="433">
        <v>0</v>
      </c>
    </row>
    <row r="39" spans="1:15" ht="13.5" customHeight="1">
      <c r="A39" s="5">
        <v>30</v>
      </c>
      <c r="B39" s="156" t="s">
        <v>907</v>
      </c>
      <c r="C39" s="437"/>
      <c r="D39" s="435"/>
      <c r="E39" s="411"/>
      <c r="F39" s="411"/>
      <c r="G39" s="282"/>
      <c r="H39" s="433">
        <v>0</v>
      </c>
      <c r="I39" s="433">
        <v>0</v>
      </c>
      <c r="J39" s="433">
        <v>0</v>
      </c>
      <c r="K39" s="433">
        <v>0</v>
      </c>
      <c r="L39" s="433">
        <v>0</v>
      </c>
      <c r="M39" s="433">
        <v>0</v>
      </c>
      <c r="N39" s="433">
        <v>0</v>
      </c>
      <c r="O39" s="433">
        <v>0</v>
      </c>
    </row>
    <row r="40" spans="1:15" ht="13.5" customHeight="1">
      <c r="A40" s="5">
        <v>31</v>
      </c>
      <c r="B40" s="321" t="s">
        <v>908</v>
      </c>
      <c r="C40" s="437"/>
      <c r="D40" s="435"/>
      <c r="E40" s="411"/>
      <c r="F40" s="411"/>
      <c r="G40" s="282"/>
      <c r="H40" s="433">
        <v>0</v>
      </c>
      <c r="I40" s="433">
        <v>0</v>
      </c>
      <c r="J40" s="433">
        <v>0</v>
      </c>
      <c r="K40" s="433">
        <v>0</v>
      </c>
      <c r="L40" s="433">
        <v>0</v>
      </c>
      <c r="M40" s="433">
        <v>0</v>
      </c>
      <c r="N40" s="433">
        <v>0</v>
      </c>
      <c r="O40" s="433">
        <v>0</v>
      </c>
    </row>
    <row r="41" spans="1:15" ht="13.5" customHeight="1">
      <c r="A41" s="5">
        <v>32</v>
      </c>
      <c r="B41" s="321" t="s">
        <v>909</v>
      </c>
      <c r="C41" s="437"/>
      <c r="D41" s="435"/>
      <c r="E41" s="411"/>
      <c r="F41" s="411"/>
      <c r="G41" s="282"/>
      <c r="H41" s="433">
        <v>0</v>
      </c>
      <c r="I41" s="433">
        <v>0</v>
      </c>
      <c r="J41" s="433">
        <v>0</v>
      </c>
      <c r="K41" s="433">
        <v>0</v>
      </c>
      <c r="L41" s="433">
        <v>0</v>
      </c>
      <c r="M41" s="433">
        <v>0</v>
      </c>
      <c r="N41" s="433">
        <v>0</v>
      </c>
      <c r="O41" s="433">
        <v>0</v>
      </c>
    </row>
    <row r="42" spans="1:15" ht="13.5" customHeight="1">
      <c r="A42" s="5">
        <v>33</v>
      </c>
      <c r="B42" s="321" t="s">
        <v>910</v>
      </c>
      <c r="C42" s="437">
        <v>1</v>
      </c>
      <c r="D42" s="435" t="s">
        <v>964</v>
      </c>
      <c r="E42" s="411">
        <v>116</v>
      </c>
      <c r="F42" s="411">
        <v>44662</v>
      </c>
      <c r="G42" s="419" t="s">
        <v>1090</v>
      </c>
      <c r="H42" s="433">
        <v>956.1708072</v>
      </c>
      <c r="I42" s="433">
        <v>946.7965836000001</v>
      </c>
      <c r="J42" s="433">
        <v>388.4298057000001</v>
      </c>
      <c r="K42" s="433">
        <v>283.9661792194051</v>
      </c>
      <c r="L42" s="433">
        <v>25.35370956</v>
      </c>
      <c r="M42" s="433">
        <v>19.390492456236</v>
      </c>
      <c r="N42" s="433">
        <v>3.7671999659999997</v>
      </c>
      <c r="O42" s="433">
        <v>3.5788399676999996</v>
      </c>
    </row>
    <row r="43" spans="1:15" ht="13.5" customHeight="1">
      <c r="A43" s="5">
        <v>34</v>
      </c>
      <c r="B43" s="321" t="s">
        <v>911</v>
      </c>
      <c r="C43" s="437"/>
      <c r="D43" s="435"/>
      <c r="E43" s="411"/>
      <c r="F43" s="411"/>
      <c r="G43" s="282"/>
      <c r="H43" s="433">
        <v>0</v>
      </c>
      <c r="I43" s="433">
        <v>0</v>
      </c>
      <c r="J43" s="433">
        <v>0</v>
      </c>
      <c r="K43" s="433">
        <v>0</v>
      </c>
      <c r="L43" s="433">
        <v>0</v>
      </c>
      <c r="M43" s="433">
        <v>0</v>
      </c>
      <c r="N43" s="433">
        <v>0</v>
      </c>
      <c r="O43" s="433">
        <v>0</v>
      </c>
    </row>
    <row r="44" spans="1:15" ht="13.5" customHeight="1">
      <c r="A44" s="5">
        <v>35</v>
      </c>
      <c r="B44" s="321" t="s">
        <v>912</v>
      </c>
      <c r="C44" s="155">
        <v>1</v>
      </c>
      <c r="D44" s="436" t="s">
        <v>959</v>
      </c>
      <c r="E44" s="338">
        <v>125</v>
      </c>
      <c r="F44" s="338">
        <v>53347</v>
      </c>
      <c r="G44" s="19" t="s">
        <v>967</v>
      </c>
      <c r="H44" s="358">
        <v>1270.47069</v>
      </c>
      <c r="I44" s="358">
        <v>1072.775742</v>
      </c>
      <c r="J44" s="358">
        <v>495.30002112</v>
      </c>
      <c r="K44" s="358">
        <v>362.094907498848</v>
      </c>
      <c r="L44" s="358">
        <v>35.02015656</v>
      </c>
      <c r="M44" s="358">
        <v>26.783381736935997</v>
      </c>
      <c r="N44" s="358">
        <v>2.450635272</v>
      </c>
      <c r="O44" s="358">
        <v>2.3281035084</v>
      </c>
    </row>
    <row r="45" spans="1:15" ht="13.5" customHeight="1">
      <c r="A45" s="5">
        <v>36</v>
      </c>
      <c r="B45" s="321" t="s">
        <v>913</v>
      </c>
      <c r="C45" s="155"/>
      <c r="D45" s="434"/>
      <c r="E45" s="338"/>
      <c r="F45" s="338"/>
      <c r="G45" s="20"/>
      <c r="H45" s="358">
        <v>0</v>
      </c>
      <c r="I45" s="358">
        <v>0</v>
      </c>
      <c r="J45" s="358">
        <v>0</v>
      </c>
      <c r="K45" s="358">
        <v>0</v>
      </c>
      <c r="L45" s="358">
        <v>0</v>
      </c>
      <c r="M45" s="358">
        <v>0</v>
      </c>
      <c r="N45" s="358">
        <v>0</v>
      </c>
      <c r="O45" s="358">
        <v>0</v>
      </c>
    </row>
    <row r="46" spans="1:15" ht="13.5" customHeight="1">
      <c r="A46" s="5">
        <v>37</v>
      </c>
      <c r="B46" s="321" t="s">
        <v>914</v>
      </c>
      <c r="C46" s="155"/>
      <c r="D46" s="434"/>
      <c r="E46" s="338"/>
      <c r="F46" s="338"/>
      <c r="G46" s="20"/>
      <c r="H46" s="358">
        <v>0</v>
      </c>
      <c r="I46" s="358">
        <v>0</v>
      </c>
      <c r="J46" s="358">
        <v>0</v>
      </c>
      <c r="K46" s="358">
        <v>0</v>
      </c>
      <c r="L46" s="358">
        <v>0</v>
      </c>
      <c r="M46" s="358">
        <v>0</v>
      </c>
      <c r="N46" s="358">
        <v>0</v>
      </c>
      <c r="O46" s="358">
        <v>0</v>
      </c>
    </row>
    <row r="47" spans="1:15" ht="13.5" customHeight="1">
      <c r="A47" s="5">
        <v>38</v>
      </c>
      <c r="B47" s="321" t="s">
        <v>915</v>
      </c>
      <c r="C47" s="155"/>
      <c r="D47" s="434"/>
      <c r="E47" s="338"/>
      <c r="F47" s="338"/>
      <c r="G47" s="20"/>
      <c r="H47" s="358">
        <v>0</v>
      </c>
      <c r="I47" s="358">
        <v>0</v>
      </c>
      <c r="J47" s="358">
        <v>0</v>
      </c>
      <c r="K47" s="358">
        <v>0</v>
      </c>
      <c r="L47" s="358">
        <v>0</v>
      </c>
      <c r="M47" s="358">
        <v>0</v>
      </c>
      <c r="N47" s="358">
        <v>0</v>
      </c>
      <c r="O47" s="358">
        <v>0</v>
      </c>
    </row>
    <row r="48" spans="1:15" ht="12.75">
      <c r="A48" s="543" t="s">
        <v>14</v>
      </c>
      <c r="B48" s="544"/>
      <c r="C48" s="155"/>
      <c r="D48" s="20"/>
      <c r="E48" s="338">
        <f>SUM(E10:E47)</f>
        <v>2556</v>
      </c>
      <c r="F48" s="338">
        <f>SUM(F10:F47)</f>
        <v>759938</v>
      </c>
      <c r="G48" s="20"/>
      <c r="H48" s="358">
        <f aca="true" t="shared" si="0" ref="H48:O48">SUM(H11:H47)</f>
        <v>10793.8748244</v>
      </c>
      <c r="I48" s="358">
        <f t="shared" si="0"/>
        <v>10045.380129199999</v>
      </c>
      <c r="J48" s="358">
        <f t="shared" si="0"/>
        <v>4378.01211786</v>
      </c>
      <c r="K48" s="358">
        <f t="shared" si="0"/>
        <v>3252.7827053164697</v>
      </c>
      <c r="L48" s="358">
        <f t="shared" si="0"/>
        <v>440.04397480000006</v>
      </c>
      <c r="M48" s="358">
        <f t="shared" si="0"/>
        <v>354.1316217238801</v>
      </c>
      <c r="N48" s="358">
        <f t="shared" si="0"/>
        <v>26.412891533999996</v>
      </c>
      <c r="O48" s="358">
        <f t="shared" si="0"/>
        <v>25.0922469573</v>
      </c>
    </row>
    <row r="49" ht="12" customHeight="1"/>
    <row r="50" ht="12" customHeight="1"/>
    <row r="52" spans="12:16" ht="12.75" customHeight="1">
      <c r="L52" s="594" t="s">
        <v>1086</v>
      </c>
      <c r="M52" s="594"/>
      <c r="N52" s="594"/>
      <c r="O52" s="594"/>
      <c r="P52" s="594"/>
    </row>
    <row r="53" spans="12:16" ht="12.75" customHeight="1">
      <c r="L53" s="594"/>
      <c r="M53" s="594"/>
      <c r="N53" s="594"/>
      <c r="O53" s="594"/>
      <c r="P53" s="594"/>
    </row>
    <row r="54" spans="12:16" ht="12.75" customHeight="1">
      <c r="L54" s="594"/>
      <c r="M54" s="594"/>
      <c r="N54" s="594"/>
      <c r="O54" s="594"/>
      <c r="P54" s="594"/>
    </row>
    <row r="55" spans="12:16" ht="12.75" customHeight="1">
      <c r="L55" s="594"/>
      <c r="M55" s="594"/>
      <c r="N55" s="594"/>
      <c r="O55" s="594"/>
      <c r="P55" s="594"/>
    </row>
  </sheetData>
  <sheetProtection/>
  <mergeCells count="17">
    <mergeCell ref="L7:M7"/>
    <mergeCell ref="E7:E8"/>
    <mergeCell ref="A48:B48"/>
    <mergeCell ref="F7:F8"/>
    <mergeCell ref="G7:G8"/>
    <mergeCell ref="H7:I7"/>
    <mergeCell ref="J7:K7"/>
    <mergeCell ref="L52:P55"/>
    <mergeCell ref="A5:O5"/>
    <mergeCell ref="N7:O7"/>
    <mergeCell ref="A2:N2"/>
    <mergeCell ref="A3:O3"/>
    <mergeCell ref="M6:O6"/>
    <mergeCell ref="A7:A8"/>
    <mergeCell ref="B7:B8"/>
    <mergeCell ref="C7:C8"/>
    <mergeCell ref="D7:D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2:IV34"/>
  <sheetViews>
    <sheetView zoomScaleSheetLayoutView="86" zoomScalePageLayoutView="0" workbookViewId="0" topLeftCell="C19">
      <selection activeCell="S31" sqref="S31:W34"/>
    </sheetView>
  </sheetViews>
  <sheetFormatPr defaultColWidth="9.140625" defaultRowHeight="12.75"/>
  <cols>
    <col min="1" max="1" width="4.8515625" style="0" customWidth="1"/>
    <col min="2" max="2" width="19.57421875" style="0" customWidth="1"/>
    <col min="3" max="3" width="10.7109375" style="0" customWidth="1"/>
    <col min="4" max="5" width="10.00390625" style="0" customWidth="1"/>
    <col min="6" max="7" width="10.28125" style="0" customWidth="1"/>
    <col min="8" max="8" width="10.57421875" style="0" customWidth="1"/>
    <col min="9" max="9" width="8.8515625" style="0" customWidth="1"/>
    <col min="10" max="10" width="9.28125" style="0" customWidth="1"/>
    <col min="11" max="12" width="8.7109375" style="0" customWidth="1"/>
    <col min="13" max="14" width="8.57421875" style="0" customWidth="1"/>
    <col min="15" max="15" width="10.28125" style="0" customWidth="1"/>
    <col min="16" max="16" width="8.57421875" style="0" customWidth="1"/>
    <col min="17" max="17" width="7.7109375" style="0" customWidth="1"/>
    <col min="18" max="18" width="9.421875" style="0" customWidth="1"/>
    <col min="19" max="19" width="7.57421875" style="0" bestFit="1" customWidth="1"/>
    <col min="20" max="20" width="8.8515625" style="0" customWidth="1"/>
    <col min="21" max="21" width="7.421875" style="0" customWidth="1"/>
    <col min="22" max="22" width="8.140625" style="0" customWidth="1"/>
    <col min="28" max="28" width="11.00390625" style="0" customWidth="1"/>
    <col min="29" max="30" width="8.8515625" style="0" hidden="1" customWidth="1"/>
  </cols>
  <sheetData>
    <row r="2" spans="7:20" ht="12.75">
      <c r="G2" s="575"/>
      <c r="H2" s="575"/>
      <c r="I2" s="575"/>
      <c r="J2" s="575"/>
      <c r="K2" s="575"/>
      <c r="L2" s="575"/>
      <c r="M2" s="575"/>
      <c r="N2" s="575"/>
      <c r="O2" s="575"/>
      <c r="P2" s="1"/>
      <c r="Q2" s="1"/>
      <c r="R2" s="1"/>
      <c r="T2" s="47" t="s">
        <v>53</v>
      </c>
    </row>
    <row r="3" spans="1:21" ht="15">
      <c r="A3" s="540" t="s">
        <v>51</v>
      </c>
      <c r="B3" s="540"/>
      <c r="C3" s="540"/>
      <c r="D3" s="540"/>
      <c r="E3" s="540"/>
      <c r="F3" s="540"/>
      <c r="G3" s="540"/>
      <c r="H3" s="540"/>
      <c r="I3" s="540"/>
      <c r="J3" s="540"/>
      <c r="K3" s="540"/>
      <c r="L3" s="540"/>
      <c r="M3" s="540"/>
      <c r="N3" s="540"/>
      <c r="O3" s="540"/>
      <c r="P3" s="540"/>
      <c r="Q3" s="540"/>
      <c r="R3" s="540"/>
      <c r="S3" s="540"/>
      <c r="T3" s="540"/>
      <c r="U3" s="540"/>
    </row>
    <row r="4" spans="1:256" ht="15.75">
      <c r="A4" s="572" t="s">
        <v>693</v>
      </c>
      <c r="B4" s="572"/>
      <c r="C4" s="572"/>
      <c r="D4" s="572"/>
      <c r="E4" s="572"/>
      <c r="F4" s="572"/>
      <c r="G4" s="572"/>
      <c r="H4" s="572"/>
      <c r="I4" s="572"/>
      <c r="J4" s="572"/>
      <c r="K4" s="572"/>
      <c r="L4" s="572"/>
      <c r="M4" s="572"/>
      <c r="N4" s="572"/>
      <c r="O4" s="572"/>
      <c r="P4" s="572"/>
      <c r="Q4" s="572"/>
      <c r="R4" s="572"/>
      <c r="S4" s="572"/>
      <c r="T4" s="572"/>
      <c r="U4" s="572"/>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1" ht="15">
      <c r="A6" s="603" t="s">
        <v>733</v>
      </c>
      <c r="B6" s="603"/>
      <c r="C6" s="603"/>
      <c r="D6" s="603"/>
      <c r="E6" s="603"/>
      <c r="F6" s="603"/>
      <c r="G6" s="603"/>
      <c r="H6" s="603"/>
      <c r="I6" s="603"/>
      <c r="J6" s="603"/>
      <c r="K6" s="603"/>
      <c r="L6" s="603"/>
      <c r="M6" s="603"/>
      <c r="N6" s="603"/>
      <c r="O6" s="603"/>
      <c r="P6" s="603"/>
      <c r="Q6" s="603"/>
      <c r="R6" s="603"/>
      <c r="S6" s="603"/>
      <c r="T6" s="603"/>
      <c r="U6" s="603"/>
    </row>
    <row r="7" spans="1:21" ht="15.75">
      <c r="A7" s="46"/>
      <c r="B7" s="46"/>
      <c r="C7" s="46"/>
      <c r="D7" s="46"/>
      <c r="E7" s="46"/>
      <c r="F7" s="46"/>
      <c r="G7" s="46"/>
      <c r="H7" s="46"/>
      <c r="I7" s="46"/>
      <c r="J7" s="46"/>
      <c r="K7" s="46"/>
      <c r="L7" s="46"/>
      <c r="M7" s="46"/>
      <c r="N7" s="46"/>
      <c r="O7" s="46"/>
      <c r="P7" s="46"/>
      <c r="Q7" s="46"/>
      <c r="R7" s="46"/>
      <c r="S7" s="46"/>
      <c r="T7" s="46"/>
      <c r="U7" s="46"/>
    </row>
    <row r="8" spans="1:21" ht="15.75">
      <c r="A8" s="566" t="s">
        <v>876</v>
      </c>
      <c r="B8" s="566"/>
      <c r="C8" s="566"/>
      <c r="D8" s="32"/>
      <c r="E8" s="32"/>
      <c r="F8" s="32"/>
      <c r="G8" s="46"/>
      <c r="H8" s="46"/>
      <c r="I8" s="46"/>
      <c r="J8" s="46"/>
      <c r="K8" s="46"/>
      <c r="L8" s="46"/>
      <c r="M8" s="46"/>
      <c r="N8" s="46"/>
      <c r="O8" s="46"/>
      <c r="P8" s="46"/>
      <c r="Q8" s="46"/>
      <c r="R8" s="46"/>
      <c r="S8" s="46"/>
      <c r="T8" s="46"/>
      <c r="U8" s="46"/>
    </row>
    <row r="10" spans="21:256" ht="15">
      <c r="U10" s="602" t="s">
        <v>452</v>
      </c>
      <c r="V10" s="602"/>
      <c r="W10" s="16"/>
      <c r="X10" s="16"/>
      <c r="Y10" s="16"/>
      <c r="Z10" s="16"/>
      <c r="AA10" s="16"/>
      <c r="AB10" s="561"/>
      <c r="AC10" s="561"/>
      <c r="AD10" s="561"/>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c r="A11" s="597" t="s">
        <v>2</v>
      </c>
      <c r="B11" s="597" t="s">
        <v>102</v>
      </c>
      <c r="C11" s="577" t="s">
        <v>146</v>
      </c>
      <c r="D11" s="578"/>
      <c r="E11" s="578"/>
      <c r="F11" s="579"/>
      <c r="G11" s="599" t="s">
        <v>776</v>
      </c>
      <c r="H11" s="600"/>
      <c r="I11" s="600"/>
      <c r="J11" s="600"/>
      <c r="K11" s="600"/>
      <c r="L11" s="600"/>
      <c r="M11" s="600"/>
      <c r="N11" s="600"/>
      <c r="O11" s="600"/>
      <c r="P11" s="600"/>
      <c r="Q11" s="600"/>
      <c r="R11" s="601"/>
      <c r="S11" s="550" t="s">
        <v>236</v>
      </c>
      <c r="T11" s="550"/>
      <c r="U11" s="550"/>
      <c r="V11" s="550"/>
      <c r="W11" s="121"/>
      <c r="X11" s="121"/>
      <c r="Y11" s="121"/>
      <c r="Z11" s="121"/>
      <c r="AA11" s="121"/>
      <c r="AB11" s="121"/>
      <c r="AC11" s="121"/>
      <c r="AD11" s="121"/>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75">
      <c r="A12" s="598"/>
      <c r="B12" s="598"/>
      <c r="C12" s="580"/>
      <c r="D12" s="581"/>
      <c r="E12" s="581"/>
      <c r="F12" s="582"/>
      <c r="G12" s="543" t="s">
        <v>166</v>
      </c>
      <c r="H12" s="546"/>
      <c r="I12" s="546"/>
      <c r="J12" s="544"/>
      <c r="K12" s="543" t="s">
        <v>167</v>
      </c>
      <c r="L12" s="546"/>
      <c r="M12" s="546"/>
      <c r="N12" s="544"/>
      <c r="O12" s="545" t="s">
        <v>14</v>
      </c>
      <c r="P12" s="545"/>
      <c r="Q12" s="545"/>
      <c r="R12" s="545"/>
      <c r="S12" s="550"/>
      <c r="T12" s="550"/>
      <c r="U12" s="550"/>
      <c r="V12" s="550"/>
      <c r="W12" s="121"/>
      <c r="X12" s="121"/>
      <c r="Y12" s="121"/>
      <c r="Z12" s="121"/>
      <c r="AA12" s="121"/>
      <c r="AB12" s="121"/>
      <c r="AC12" s="121"/>
      <c r="AD12" s="121"/>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63.75">
      <c r="A13" s="166"/>
      <c r="B13" s="166"/>
      <c r="C13" s="165" t="s">
        <v>237</v>
      </c>
      <c r="D13" s="165" t="s">
        <v>238</v>
      </c>
      <c r="E13" s="165" t="s">
        <v>239</v>
      </c>
      <c r="F13" s="165" t="s">
        <v>83</v>
      </c>
      <c r="G13" s="165" t="s">
        <v>237</v>
      </c>
      <c r="H13" s="165" t="s">
        <v>238</v>
      </c>
      <c r="I13" s="165" t="s">
        <v>239</v>
      </c>
      <c r="J13" s="165" t="s">
        <v>14</v>
      </c>
      <c r="K13" s="165" t="s">
        <v>237</v>
      </c>
      <c r="L13" s="165" t="s">
        <v>238</v>
      </c>
      <c r="M13" s="165" t="s">
        <v>239</v>
      </c>
      <c r="N13" s="165" t="s">
        <v>83</v>
      </c>
      <c r="O13" s="165" t="s">
        <v>237</v>
      </c>
      <c r="P13" s="165" t="s">
        <v>238</v>
      </c>
      <c r="Q13" s="165" t="s">
        <v>239</v>
      </c>
      <c r="R13" s="165" t="s">
        <v>14</v>
      </c>
      <c r="S13" s="5" t="s">
        <v>448</v>
      </c>
      <c r="T13" s="5" t="s">
        <v>449</v>
      </c>
      <c r="U13" s="5" t="s">
        <v>450</v>
      </c>
      <c r="V13" s="257" t="s">
        <v>451</v>
      </c>
      <c r="W13" s="121"/>
      <c r="X13" s="121"/>
      <c r="Y13" s="121"/>
      <c r="Z13" s="121"/>
      <c r="AA13" s="121"/>
      <c r="AB13" s="121"/>
      <c r="AC13" s="121"/>
      <c r="AD13" s="121"/>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75">
      <c r="A14" s="145">
        <v>1</v>
      </c>
      <c r="B14" s="167">
        <v>2</v>
      </c>
      <c r="C14" s="145">
        <v>3</v>
      </c>
      <c r="D14" s="145">
        <v>4</v>
      </c>
      <c r="E14" s="167">
        <v>5</v>
      </c>
      <c r="F14" s="145">
        <v>6</v>
      </c>
      <c r="G14" s="145">
        <v>7</v>
      </c>
      <c r="H14" s="167">
        <v>8</v>
      </c>
      <c r="I14" s="145">
        <v>9</v>
      </c>
      <c r="J14" s="145">
        <v>10</v>
      </c>
      <c r="K14" s="167">
        <v>11</v>
      </c>
      <c r="L14" s="145">
        <v>12</v>
      </c>
      <c r="M14" s="145">
        <v>13</v>
      </c>
      <c r="N14" s="167">
        <v>14</v>
      </c>
      <c r="O14" s="145">
        <v>15</v>
      </c>
      <c r="P14" s="145">
        <v>16</v>
      </c>
      <c r="Q14" s="167">
        <v>17</v>
      </c>
      <c r="R14" s="145">
        <v>18</v>
      </c>
      <c r="S14" s="145">
        <v>19</v>
      </c>
      <c r="T14" s="167">
        <v>20</v>
      </c>
      <c r="U14" s="145">
        <v>21</v>
      </c>
      <c r="V14" s="145">
        <v>22</v>
      </c>
      <c r="W14" s="168"/>
      <c r="X14" s="168"/>
      <c r="Y14" s="168"/>
      <c r="Z14" s="168"/>
      <c r="AA14" s="168"/>
      <c r="AB14" s="168"/>
      <c r="AC14" s="168"/>
      <c r="AD14" s="168"/>
      <c r="AE14" s="168"/>
      <c r="AF14" s="1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ht="25.5">
      <c r="A15" s="19"/>
      <c r="B15" s="169" t="s">
        <v>224</v>
      </c>
      <c r="C15" s="359"/>
      <c r="D15" s="359"/>
      <c r="E15" s="359"/>
      <c r="F15" s="359"/>
      <c r="G15" s="359"/>
      <c r="H15" s="359"/>
      <c r="I15" s="359"/>
      <c r="J15" s="359"/>
      <c r="K15" s="359"/>
      <c r="L15" s="359"/>
      <c r="M15" s="359"/>
      <c r="N15" s="359"/>
      <c r="O15" s="359"/>
      <c r="P15" s="359"/>
      <c r="Q15" s="359"/>
      <c r="R15" s="359"/>
      <c r="S15" s="359"/>
      <c r="T15" s="360"/>
      <c r="U15" s="360"/>
      <c r="V15" s="360"/>
      <c r="W15" s="122"/>
      <c r="X15" s="122"/>
      <c r="Y15" s="122"/>
      <c r="Z15" s="122"/>
      <c r="AA15" s="122"/>
      <c r="AB15" s="122"/>
      <c r="AC15" s="122"/>
      <c r="AD15" s="122"/>
      <c r="AE15" s="122"/>
      <c r="AF15" s="122"/>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12.75">
      <c r="A16" s="3">
        <v>1</v>
      </c>
      <c r="B16" s="169" t="s">
        <v>172</v>
      </c>
      <c r="C16" s="364">
        <v>8816.262</v>
      </c>
      <c r="D16" s="364">
        <v>2147.551</v>
      </c>
      <c r="E16" s="365">
        <v>339.087</v>
      </c>
      <c r="F16" s="364">
        <f>SUM(C16:E16)</f>
        <v>11302.9</v>
      </c>
      <c r="G16" s="364">
        <v>7115.7216</v>
      </c>
      <c r="H16" s="364">
        <v>1733.3167999999998</v>
      </c>
      <c r="I16" s="364">
        <v>273.68159999999995</v>
      </c>
      <c r="J16" s="364">
        <f>SUM(G16:I16)</f>
        <v>9122.72</v>
      </c>
      <c r="K16" s="368">
        <v>0</v>
      </c>
      <c r="L16" s="368">
        <v>0</v>
      </c>
      <c r="M16" s="368">
        <v>0</v>
      </c>
      <c r="N16" s="368">
        <f>SUM(K16:M16)</f>
        <v>0</v>
      </c>
      <c r="O16" s="368">
        <f aca="true" t="shared" si="0" ref="O16:Q20">G16+K16</f>
        <v>7115.7216</v>
      </c>
      <c r="P16" s="364">
        <f t="shared" si="0"/>
        <v>1733.3167999999998</v>
      </c>
      <c r="Q16" s="368">
        <f t="shared" si="0"/>
        <v>273.68159999999995</v>
      </c>
      <c r="R16" s="364">
        <f>SUM(O16:Q16)</f>
        <v>9122.72</v>
      </c>
      <c r="S16" s="367">
        <f aca="true" t="shared" si="1" ref="S16:U20">C16-O16</f>
        <v>1700.5404000000008</v>
      </c>
      <c r="T16" s="366">
        <f t="shared" si="1"/>
        <v>414.2342000000001</v>
      </c>
      <c r="U16" s="366">
        <f t="shared" si="1"/>
        <v>65.40540000000004</v>
      </c>
      <c r="V16" s="366">
        <f>SUM(S16:U16)</f>
        <v>2180.1800000000007</v>
      </c>
      <c r="W16" s="122"/>
      <c r="X16" s="122"/>
      <c r="Y16" s="122"/>
      <c r="Z16" s="122"/>
      <c r="AA16" s="122"/>
      <c r="AB16" s="122"/>
      <c r="AC16" s="122"/>
      <c r="AD16" s="122"/>
      <c r="AE16" s="122"/>
      <c r="AF16" s="122"/>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8" ht="12.75">
      <c r="A17" s="3">
        <v>2</v>
      </c>
      <c r="B17" s="170" t="s">
        <v>118</v>
      </c>
      <c r="C17" s="364">
        <v>116593.3002</v>
      </c>
      <c r="D17" s="364">
        <v>28400.932099999998</v>
      </c>
      <c r="E17" s="365">
        <v>4484.3577</v>
      </c>
      <c r="F17" s="364">
        <f>SUM(C17:E17)</f>
        <v>149478.59</v>
      </c>
      <c r="G17" s="364">
        <v>67943.74859999999</v>
      </c>
      <c r="H17" s="364">
        <v>16550.400299999998</v>
      </c>
      <c r="I17" s="364">
        <v>2613.2210999999998</v>
      </c>
      <c r="J17" s="364">
        <f>SUM(G17:I17)</f>
        <v>87107.36999999998</v>
      </c>
      <c r="K17" s="368">
        <v>45287.4708</v>
      </c>
      <c r="L17" s="368">
        <v>11031.563400000001</v>
      </c>
      <c r="M17" s="368">
        <v>1741.8257999999998</v>
      </c>
      <c r="N17" s="368">
        <f>SUM(K17:M17)</f>
        <v>58060.86</v>
      </c>
      <c r="O17" s="368">
        <f t="shared" si="0"/>
        <v>113231.2194</v>
      </c>
      <c r="P17" s="364">
        <f t="shared" si="0"/>
        <v>27581.9637</v>
      </c>
      <c r="Q17" s="368">
        <f t="shared" si="0"/>
        <v>4355.046899999999</v>
      </c>
      <c r="R17" s="364">
        <f>SUM(O17:Q17)</f>
        <v>145168.22999999998</v>
      </c>
      <c r="S17" s="367">
        <f t="shared" si="1"/>
        <v>3362.080799999996</v>
      </c>
      <c r="T17" s="366">
        <f t="shared" si="1"/>
        <v>818.9683999999979</v>
      </c>
      <c r="U17" s="366">
        <f t="shared" si="1"/>
        <v>129.3108000000002</v>
      </c>
      <c r="V17" s="366">
        <f>SUM(S17:U17)</f>
        <v>4310.359999999994</v>
      </c>
      <c r="Y17" s="566"/>
      <c r="Z17" s="566"/>
      <c r="AA17" s="566"/>
      <c r="AB17" s="566"/>
    </row>
    <row r="18" spans="1:22" ht="25.5">
      <c r="A18" s="3">
        <v>3</v>
      </c>
      <c r="B18" s="169" t="s">
        <v>119</v>
      </c>
      <c r="C18" s="364">
        <v>2119.2912</v>
      </c>
      <c r="D18" s="364">
        <v>516.2376</v>
      </c>
      <c r="E18" s="365">
        <v>81.5112</v>
      </c>
      <c r="F18" s="364">
        <f>SUM(C18:E18)</f>
        <v>2717.04</v>
      </c>
      <c r="G18" s="364">
        <v>1778.9304</v>
      </c>
      <c r="H18" s="364">
        <v>433.32919999999996</v>
      </c>
      <c r="I18" s="364">
        <v>68.42039999999999</v>
      </c>
      <c r="J18" s="364">
        <f>SUM(G18:I18)</f>
        <v>2280.68</v>
      </c>
      <c r="K18" s="368">
        <v>0</v>
      </c>
      <c r="L18" s="368">
        <v>0</v>
      </c>
      <c r="M18" s="368">
        <v>0</v>
      </c>
      <c r="N18" s="368">
        <f>SUM(K18:M18)</f>
        <v>0</v>
      </c>
      <c r="O18" s="368">
        <f t="shared" si="0"/>
        <v>1778.9304</v>
      </c>
      <c r="P18" s="364">
        <f t="shared" si="0"/>
        <v>433.32919999999996</v>
      </c>
      <c r="Q18" s="368">
        <f t="shared" si="0"/>
        <v>68.42039999999999</v>
      </c>
      <c r="R18" s="364">
        <f>SUM(O18:Q18)</f>
        <v>2280.68</v>
      </c>
      <c r="S18" s="367">
        <f t="shared" si="1"/>
        <v>340.36080000000015</v>
      </c>
      <c r="T18" s="366">
        <f t="shared" si="1"/>
        <v>82.90840000000009</v>
      </c>
      <c r="U18" s="366">
        <f t="shared" si="1"/>
        <v>13.090800000000016</v>
      </c>
      <c r="V18" s="366">
        <f>SUM(V16:V17)</f>
        <v>6490.539999999995</v>
      </c>
    </row>
    <row r="19" spans="1:22" ht="12.75">
      <c r="A19" s="3">
        <v>4</v>
      </c>
      <c r="B19" s="170" t="s">
        <v>120</v>
      </c>
      <c r="C19" s="364">
        <v>1663.5762</v>
      </c>
      <c r="D19" s="364">
        <v>405.2301</v>
      </c>
      <c r="E19" s="365">
        <v>63.9837</v>
      </c>
      <c r="F19" s="364">
        <f>SUM(C19:E19)</f>
        <v>2132.79</v>
      </c>
      <c r="G19" s="364">
        <v>1589.7492000000002</v>
      </c>
      <c r="H19" s="364">
        <v>387.2466</v>
      </c>
      <c r="I19" s="364">
        <v>61.1442</v>
      </c>
      <c r="J19" s="364">
        <f>SUM(G19:I19)</f>
        <v>2038.14</v>
      </c>
      <c r="K19" s="368">
        <v>0</v>
      </c>
      <c r="L19" s="368">
        <v>0</v>
      </c>
      <c r="M19" s="368">
        <v>0</v>
      </c>
      <c r="N19" s="368">
        <f>SUM(K19:M19)</f>
        <v>0</v>
      </c>
      <c r="O19" s="368">
        <f t="shared" si="0"/>
        <v>1589.7492000000002</v>
      </c>
      <c r="P19" s="364">
        <f t="shared" si="0"/>
        <v>387.2466</v>
      </c>
      <c r="Q19" s="368">
        <f t="shared" si="0"/>
        <v>61.1442</v>
      </c>
      <c r="R19" s="364">
        <f>SUM(O19:Q19)</f>
        <v>2038.14</v>
      </c>
      <c r="S19" s="367">
        <f t="shared" si="1"/>
        <v>73.82699999999977</v>
      </c>
      <c r="T19" s="366">
        <f t="shared" si="1"/>
        <v>17.983499999999992</v>
      </c>
      <c r="U19" s="366">
        <f t="shared" si="1"/>
        <v>2.839500000000001</v>
      </c>
      <c r="V19" s="366">
        <f>SUM(S19:U19)</f>
        <v>94.64999999999976</v>
      </c>
    </row>
    <row r="20" spans="1:22" ht="25.5">
      <c r="A20" s="3">
        <v>5</v>
      </c>
      <c r="B20" s="169" t="s">
        <v>121</v>
      </c>
      <c r="C20" s="364">
        <v>19135.648</v>
      </c>
      <c r="D20" s="364">
        <v>4661.004000000001</v>
      </c>
      <c r="E20" s="365">
        <v>735.9480000000001</v>
      </c>
      <c r="F20" s="364">
        <f>SUM(C20:E20)</f>
        <v>24532.600000000002</v>
      </c>
      <c r="G20" s="364">
        <v>11480.7888</v>
      </c>
      <c r="H20" s="364">
        <v>2796.6023999999998</v>
      </c>
      <c r="I20" s="364">
        <v>441.56879999999995</v>
      </c>
      <c r="J20" s="364">
        <f>SUM(G20:I20)</f>
        <v>14718.96</v>
      </c>
      <c r="K20" s="368">
        <v>7653.867</v>
      </c>
      <c r="L20" s="368">
        <v>1864.4035</v>
      </c>
      <c r="M20" s="368">
        <v>294.37949999999995</v>
      </c>
      <c r="N20" s="368">
        <f>SUM(K20:M20)</f>
        <v>9812.65</v>
      </c>
      <c r="O20" s="368">
        <f t="shared" si="0"/>
        <v>19134.6558</v>
      </c>
      <c r="P20" s="364">
        <f t="shared" si="0"/>
        <v>4661.0059</v>
      </c>
      <c r="Q20" s="368">
        <f t="shared" si="0"/>
        <v>735.9482999999999</v>
      </c>
      <c r="R20" s="364">
        <f>SUM(O20:Q20)</f>
        <v>24531.61</v>
      </c>
      <c r="S20" s="367">
        <f t="shared" si="1"/>
        <v>0.9922000000005937</v>
      </c>
      <c r="T20" s="366">
        <f t="shared" si="1"/>
        <v>-0.0018999999992956873</v>
      </c>
      <c r="U20" s="366">
        <f t="shared" si="1"/>
        <v>-0.000299999999811007</v>
      </c>
      <c r="V20" s="366">
        <f>SUM(S20:U20)</f>
        <v>0.990000000001487</v>
      </c>
    </row>
    <row r="21" spans="1:22" s="16" customFormat="1" ht="12.75">
      <c r="A21" s="255"/>
      <c r="B21" s="264" t="s">
        <v>83</v>
      </c>
      <c r="C21" s="360"/>
      <c r="D21" s="360"/>
      <c r="E21" s="360"/>
      <c r="F21" s="360"/>
      <c r="G21" s="360"/>
      <c r="H21" s="360"/>
      <c r="I21" s="360"/>
      <c r="J21" s="360"/>
      <c r="K21" s="360"/>
      <c r="L21" s="360"/>
      <c r="M21" s="360"/>
      <c r="N21" s="360"/>
      <c r="O21" s="360"/>
      <c r="P21" s="360"/>
      <c r="Q21" s="360"/>
      <c r="R21" s="360"/>
      <c r="S21" s="360"/>
      <c r="T21" s="360"/>
      <c r="U21" s="360"/>
      <c r="V21" s="360"/>
    </row>
    <row r="22" spans="1:22" ht="25.5">
      <c r="A22" s="3"/>
      <c r="B22" s="171" t="s">
        <v>225</v>
      </c>
      <c r="C22" s="360"/>
      <c r="D22" s="360"/>
      <c r="E22" s="360"/>
      <c r="F22" s="360"/>
      <c r="G22" s="360"/>
      <c r="H22" s="360"/>
      <c r="I22" s="360"/>
      <c r="J22" s="360"/>
      <c r="K22" s="360"/>
      <c r="L22" s="360"/>
      <c r="M22" s="360"/>
      <c r="N22" s="360"/>
      <c r="O22" s="360"/>
      <c r="P22" s="360"/>
      <c r="Q22" s="360"/>
      <c r="R22" s="360"/>
      <c r="S22" s="360"/>
      <c r="T22" s="360"/>
      <c r="U22" s="360"/>
      <c r="V22" s="360"/>
    </row>
    <row r="23" spans="1:22" ht="12.75">
      <c r="A23" s="3">
        <v>6</v>
      </c>
      <c r="B23" s="169" t="s">
        <v>174</v>
      </c>
      <c r="C23" s="360">
        <v>0</v>
      </c>
      <c r="D23" s="360">
        <v>0</v>
      </c>
      <c r="E23" s="360">
        <v>0</v>
      </c>
      <c r="F23" s="360">
        <v>0</v>
      </c>
      <c r="G23" s="360">
        <v>0</v>
      </c>
      <c r="H23" s="360">
        <v>0</v>
      </c>
      <c r="I23" s="360">
        <v>0</v>
      </c>
      <c r="J23" s="360">
        <v>0</v>
      </c>
      <c r="K23" s="360"/>
      <c r="L23" s="360"/>
      <c r="M23" s="360"/>
      <c r="N23" s="360"/>
      <c r="O23" s="360"/>
      <c r="P23" s="360"/>
      <c r="Q23" s="360"/>
      <c r="R23" s="360"/>
      <c r="S23" s="360"/>
      <c r="T23" s="360"/>
      <c r="U23" s="360"/>
      <c r="V23" s="360">
        <f>SUM(C23:U23)</f>
        <v>0</v>
      </c>
    </row>
    <row r="24" spans="1:22" ht="12.75">
      <c r="A24" s="3">
        <v>7</v>
      </c>
      <c r="B24" s="170" t="s">
        <v>123</v>
      </c>
      <c r="C24" s="360">
        <v>0</v>
      </c>
      <c r="D24" s="360">
        <v>0</v>
      </c>
      <c r="E24" s="360">
        <v>0</v>
      </c>
      <c r="F24" s="360">
        <v>0</v>
      </c>
      <c r="G24" s="360">
        <v>0</v>
      </c>
      <c r="H24" s="360">
        <v>0</v>
      </c>
      <c r="I24" s="360">
        <v>0</v>
      </c>
      <c r="J24" s="360">
        <v>0</v>
      </c>
      <c r="K24" s="360"/>
      <c r="L24" s="360"/>
      <c r="M24" s="360"/>
      <c r="N24" s="360"/>
      <c r="O24" s="360"/>
      <c r="P24" s="360"/>
      <c r="Q24" s="360"/>
      <c r="R24" s="360"/>
      <c r="S24" s="360"/>
      <c r="T24" s="360"/>
      <c r="U24" s="360"/>
      <c r="V24" s="360">
        <f>SUM(C24:U24)</f>
        <v>0</v>
      </c>
    </row>
    <row r="25" spans="1:22" ht="12.75">
      <c r="A25" s="9"/>
      <c r="B25" s="170" t="s">
        <v>83</v>
      </c>
      <c r="C25" s="360"/>
      <c r="D25" s="360"/>
      <c r="E25" s="360"/>
      <c r="F25" s="360"/>
      <c r="G25" s="360"/>
      <c r="H25" s="360"/>
      <c r="I25" s="360"/>
      <c r="J25" s="360"/>
      <c r="K25" s="360"/>
      <c r="L25" s="360"/>
      <c r="M25" s="360"/>
      <c r="N25" s="360"/>
      <c r="O25" s="360"/>
      <c r="P25" s="360"/>
      <c r="Q25" s="360"/>
      <c r="R25" s="360"/>
      <c r="S25" s="360"/>
      <c r="T25" s="360"/>
      <c r="U25" s="360"/>
      <c r="V25" s="360"/>
    </row>
    <row r="26" spans="1:22" ht="12.75">
      <c r="A26" s="9"/>
      <c r="B26" s="170" t="s">
        <v>30</v>
      </c>
      <c r="C26" s="366">
        <f aca="true" t="shared" si="2" ref="C26:U26">SUM(C16:C25)</f>
        <v>148328.07760000002</v>
      </c>
      <c r="D26" s="366">
        <f t="shared" si="2"/>
        <v>36130.9548</v>
      </c>
      <c r="E26" s="366">
        <f t="shared" si="2"/>
        <v>5704.8876</v>
      </c>
      <c r="F26" s="366">
        <f t="shared" si="2"/>
        <v>190163.92</v>
      </c>
      <c r="G26" s="366">
        <f t="shared" si="2"/>
        <v>89908.9386</v>
      </c>
      <c r="H26" s="366">
        <f t="shared" si="2"/>
        <v>21900.895299999996</v>
      </c>
      <c r="I26" s="366">
        <f t="shared" si="2"/>
        <v>3458.0361</v>
      </c>
      <c r="J26" s="366">
        <f t="shared" si="2"/>
        <v>115267.86999999997</v>
      </c>
      <c r="K26" s="366">
        <f t="shared" si="2"/>
        <v>52941.3378</v>
      </c>
      <c r="L26" s="366">
        <f t="shared" si="2"/>
        <v>12895.966900000001</v>
      </c>
      <c r="M26" s="366">
        <f t="shared" si="2"/>
        <v>2036.2052999999999</v>
      </c>
      <c r="N26" s="366">
        <f t="shared" si="2"/>
        <v>67873.51</v>
      </c>
      <c r="O26" s="366">
        <f t="shared" si="2"/>
        <v>142850.2764</v>
      </c>
      <c r="P26" s="366">
        <f t="shared" si="2"/>
        <v>34796.8622</v>
      </c>
      <c r="Q26" s="366">
        <f t="shared" si="2"/>
        <v>5494.241399999999</v>
      </c>
      <c r="R26" s="366">
        <f t="shared" si="2"/>
        <v>183141.38</v>
      </c>
      <c r="S26" s="366">
        <f t="shared" si="2"/>
        <v>5477.801199999998</v>
      </c>
      <c r="T26" s="366">
        <f t="shared" si="2"/>
        <v>1334.0925999999988</v>
      </c>
      <c r="U26" s="366">
        <f t="shared" si="2"/>
        <v>210.64620000000042</v>
      </c>
      <c r="V26" s="366">
        <f>SUM(S26:U26)</f>
        <v>7022.539999999997</v>
      </c>
    </row>
    <row r="27" spans="3:22" ht="12.75">
      <c r="C27" s="361"/>
      <c r="D27" s="361"/>
      <c r="E27" s="361"/>
      <c r="F27" s="361"/>
      <c r="G27" s="361"/>
      <c r="H27" s="361"/>
      <c r="I27" s="361"/>
      <c r="J27" s="361"/>
      <c r="K27" s="361"/>
      <c r="L27" s="361"/>
      <c r="M27" s="361"/>
      <c r="N27" s="361"/>
      <c r="O27" s="361"/>
      <c r="P27" s="361"/>
      <c r="Q27" s="361"/>
      <c r="R27" s="361"/>
      <c r="S27" s="361"/>
      <c r="T27" s="361"/>
      <c r="U27" s="361"/>
      <c r="V27" s="361"/>
    </row>
    <row r="28" spans="6:8" ht="15.75">
      <c r="F28" s="95"/>
      <c r="G28" s="95"/>
      <c r="H28" s="95"/>
    </row>
    <row r="31" spans="19:23" ht="12.75" customHeight="1">
      <c r="S31" s="594" t="s">
        <v>1086</v>
      </c>
      <c r="T31" s="594"/>
      <c r="U31" s="594"/>
      <c r="V31" s="594"/>
      <c r="W31" s="594"/>
    </row>
    <row r="32" spans="19:23" ht="12.75" customHeight="1">
      <c r="S32" s="594"/>
      <c r="T32" s="594"/>
      <c r="U32" s="594"/>
      <c r="V32" s="594"/>
      <c r="W32" s="594"/>
    </row>
    <row r="33" spans="19:23" ht="12.75" customHeight="1">
      <c r="S33" s="594"/>
      <c r="T33" s="594"/>
      <c r="U33" s="594"/>
      <c r="V33" s="594"/>
      <c r="W33" s="594"/>
    </row>
    <row r="34" spans="19:23" ht="12.75" customHeight="1">
      <c r="S34" s="594"/>
      <c r="T34" s="594"/>
      <c r="U34" s="594"/>
      <c r="V34" s="594"/>
      <c r="W34" s="594"/>
    </row>
  </sheetData>
  <sheetProtection/>
  <mergeCells count="17">
    <mergeCell ref="S31:W34"/>
    <mergeCell ref="O12:R12"/>
    <mergeCell ref="G11:R11"/>
    <mergeCell ref="U10:V10"/>
    <mergeCell ref="S11:V12"/>
    <mergeCell ref="G2:O2"/>
    <mergeCell ref="A3:U3"/>
    <mergeCell ref="A4:U4"/>
    <mergeCell ref="A6:U6"/>
    <mergeCell ref="A8:C8"/>
    <mergeCell ref="Y17:AB17"/>
    <mergeCell ref="AB10:AD10"/>
    <mergeCell ref="A11:A12"/>
    <mergeCell ref="B11:B12"/>
    <mergeCell ref="C11:F12"/>
    <mergeCell ref="G12:J12"/>
    <mergeCell ref="K12:N12"/>
  </mergeCells>
  <printOptions horizontalCentered="1"/>
  <pageMargins left="0.35" right="0.17" top="0.236220472440945" bottom="0" header="0.31496062992126" footer="0.31496062992126"/>
  <pageSetup horizontalDpi="600" verticalDpi="600" orientation="landscape" paperSize="9" scale="65"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2:R59"/>
  <sheetViews>
    <sheetView zoomScaleSheetLayoutView="90" zoomScalePageLayoutView="0" workbookViewId="0" topLeftCell="A37">
      <selection activeCell="N56" sqref="N56:R59"/>
    </sheetView>
  </sheetViews>
  <sheetFormatPr defaultColWidth="9.140625" defaultRowHeight="12.75"/>
  <cols>
    <col min="1" max="1" width="8.57421875" style="208" customWidth="1"/>
    <col min="2" max="2" width="16.421875" style="208" customWidth="1"/>
    <col min="3" max="3" width="12.00390625" style="208" customWidth="1"/>
    <col min="4" max="4" width="15.140625" style="208" customWidth="1"/>
    <col min="5" max="5" width="8.7109375" style="208" customWidth="1"/>
    <col min="6" max="6" width="7.28125" style="208" customWidth="1"/>
    <col min="7" max="7" width="7.421875" style="208" customWidth="1"/>
    <col min="8" max="8" width="6.28125" style="208" customWidth="1"/>
    <col min="9" max="9" width="6.57421875" style="208" customWidth="1"/>
    <col min="10" max="10" width="6.7109375" style="208" customWidth="1"/>
    <col min="11" max="11" width="7.140625" style="208" customWidth="1"/>
    <col min="12" max="12" width="8.140625" style="208" customWidth="1"/>
    <col min="13" max="13" width="9.28125" style="208" customWidth="1"/>
    <col min="14" max="15" width="11.421875" style="208" customWidth="1"/>
    <col min="16" max="16" width="11.28125" style="208" customWidth="1"/>
    <col min="17" max="16384" width="9.140625" style="208" customWidth="1"/>
  </cols>
  <sheetData>
    <row r="2" spans="8:12" ht="12.75">
      <c r="H2" s="768"/>
      <c r="I2" s="768"/>
      <c r="L2" s="210" t="s">
        <v>520</v>
      </c>
    </row>
    <row r="3" spans="4:12" ht="12.75">
      <c r="D3" s="768" t="s">
        <v>472</v>
      </c>
      <c r="E3" s="768"/>
      <c r="F3" s="768"/>
      <c r="G3" s="768"/>
      <c r="H3" s="209"/>
      <c r="I3" s="209"/>
      <c r="L3" s="210"/>
    </row>
    <row r="4" spans="1:13" s="211" customFormat="1" ht="15.75">
      <c r="A4" s="770" t="s">
        <v>697</v>
      </c>
      <c r="B4" s="770"/>
      <c r="C4" s="770"/>
      <c r="D4" s="770"/>
      <c r="E4" s="770"/>
      <c r="F4" s="770"/>
      <c r="G4" s="770"/>
      <c r="H4" s="770"/>
      <c r="I4" s="770"/>
      <c r="J4" s="770"/>
      <c r="K4" s="770"/>
      <c r="L4" s="770"/>
      <c r="M4" s="770"/>
    </row>
    <row r="5" spans="1:13" s="211" customFormat="1" ht="20.25" customHeight="1">
      <c r="A5" s="770" t="s">
        <v>763</v>
      </c>
      <c r="B5" s="770"/>
      <c r="C5" s="770"/>
      <c r="D5" s="770"/>
      <c r="E5" s="770"/>
      <c r="F5" s="770"/>
      <c r="G5" s="770"/>
      <c r="H5" s="770"/>
      <c r="I5" s="770"/>
      <c r="J5" s="770"/>
      <c r="K5" s="770"/>
      <c r="L5" s="770"/>
      <c r="M5" s="770"/>
    </row>
    <row r="7" spans="1:10" ht="12.75">
      <c r="A7" s="566" t="s">
        <v>876</v>
      </c>
      <c r="B7" s="566"/>
      <c r="C7" s="213"/>
      <c r="D7" s="213"/>
      <c r="E7" s="213"/>
      <c r="F7" s="213"/>
      <c r="G7" s="213"/>
      <c r="H7" s="213"/>
      <c r="I7" s="213"/>
      <c r="J7" s="213"/>
    </row>
    <row r="9" spans="1:16" s="214" customFormat="1" ht="15" customHeight="1">
      <c r="A9" s="208"/>
      <c r="B9" s="208"/>
      <c r="C9" s="208"/>
      <c r="D9" s="208"/>
      <c r="E9" s="208"/>
      <c r="F9" s="208"/>
      <c r="G9" s="208"/>
      <c r="H9" s="208"/>
      <c r="I9" s="208"/>
      <c r="J9" s="208"/>
      <c r="K9" s="633" t="s">
        <v>772</v>
      </c>
      <c r="L9" s="633"/>
      <c r="M9" s="633"/>
      <c r="N9" s="633"/>
      <c r="O9" s="633"/>
      <c r="P9" s="633"/>
    </row>
    <row r="10" spans="1:16" s="214" customFormat="1" ht="20.25" customHeight="1">
      <c r="A10" s="699" t="s">
        <v>2</v>
      </c>
      <c r="B10" s="699" t="s">
        <v>3</v>
      </c>
      <c r="C10" s="710" t="s">
        <v>261</v>
      </c>
      <c r="D10" s="710" t="s">
        <v>262</v>
      </c>
      <c r="E10" s="769" t="s">
        <v>263</v>
      </c>
      <c r="F10" s="769"/>
      <c r="G10" s="769"/>
      <c r="H10" s="769"/>
      <c r="I10" s="769"/>
      <c r="J10" s="769"/>
      <c r="K10" s="769"/>
      <c r="L10" s="769"/>
      <c r="M10" s="769"/>
      <c r="N10" s="769"/>
      <c r="O10" s="769"/>
      <c r="P10" s="769"/>
    </row>
    <row r="11" spans="1:16" s="214" customFormat="1" ht="35.25" customHeight="1">
      <c r="A11" s="771"/>
      <c r="B11" s="771"/>
      <c r="C11" s="711"/>
      <c r="D11" s="711"/>
      <c r="E11" s="286" t="s">
        <v>789</v>
      </c>
      <c r="F11" s="286" t="s">
        <v>264</v>
      </c>
      <c r="G11" s="286" t="s">
        <v>265</v>
      </c>
      <c r="H11" s="286" t="s">
        <v>266</v>
      </c>
      <c r="I11" s="286" t="s">
        <v>267</v>
      </c>
      <c r="J11" s="286" t="s">
        <v>268</v>
      </c>
      <c r="K11" s="286" t="s">
        <v>269</v>
      </c>
      <c r="L11" s="286" t="s">
        <v>270</v>
      </c>
      <c r="M11" s="286" t="s">
        <v>790</v>
      </c>
      <c r="N11" s="226" t="s">
        <v>791</v>
      </c>
      <c r="O11" s="226" t="s">
        <v>792</v>
      </c>
      <c r="P11" s="226" t="s">
        <v>793</v>
      </c>
    </row>
    <row r="12" spans="1:16" s="214" customFormat="1" ht="12.75" customHeight="1">
      <c r="A12" s="217">
        <v>1</v>
      </c>
      <c r="B12" s="217">
        <v>2</v>
      </c>
      <c r="C12" s="217">
        <v>3</v>
      </c>
      <c r="D12" s="217">
        <v>4</v>
      </c>
      <c r="E12" s="217">
        <v>5</v>
      </c>
      <c r="F12" s="217">
        <v>6</v>
      </c>
      <c r="G12" s="217">
        <v>7</v>
      </c>
      <c r="H12" s="217">
        <v>8</v>
      </c>
      <c r="I12" s="217">
        <v>9</v>
      </c>
      <c r="J12" s="217">
        <v>10</v>
      </c>
      <c r="K12" s="217">
        <v>11</v>
      </c>
      <c r="L12" s="217">
        <v>12</v>
      </c>
      <c r="M12" s="217">
        <v>13</v>
      </c>
      <c r="N12" s="217">
        <v>14</v>
      </c>
      <c r="O12" s="217">
        <v>15</v>
      </c>
      <c r="P12" s="217">
        <v>16</v>
      </c>
    </row>
    <row r="13" spans="1:16" s="214" customFormat="1" ht="12.75" customHeight="1">
      <c r="A13" s="5">
        <v>1</v>
      </c>
      <c r="B13" s="156" t="s">
        <v>968</v>
      </c>
      <c r="C13" s="420">
        <v>1834</v>
      </c>
      <c r="D13" s="420">
        <v>1834</v>
      </c>
      <c r="E13" s="420">
        <v>1834</v>
      </c>
      <c r="F13" s="420">
        <v>1834</v>
      </c>
      <c r="G13" s="420">
        <v>1834</v>
      </c>
      <c r="H13" s="420">
        <v>1834</v>
      </c>
      <c r="I13" s="420">
        <v>1834</v>
      </c>
      <c r="J13" s="420">
        <v>1834</v>
      </c>
      <c r="K13" s="420">
        <v>1834</v>
      </c>
      <c r="L13" s="420">
        <v>1834</v>
      </c>
      <c r="M13" s="420">
        <v>1834</v>
      </c>
      <c r="N13" s="420">
        <v>1834</v>
      </c>
      <c r="O13" s="420">
        <v>1834</v>
      </c>
      <c r="P13" s="420">
        <v>1834</v>
      </c>
    </row>
    <row r="14" spans="1:16" s="214" customFormat="1" ht="12.75" customHeight="1">
      <c r="A14" s="5">
        <v>2</v>
      </c>
      <c r="B14" s="156" t="s">
        <v>969</v>
      </c>
      <c r="C14" s="420">
        <v>487</v>
      </c>
      <c r="D14" s="420">
        <v>487</v>
      </c>
      <c r="E14" s="420">
        <v>487</v>
      </c>
      <c r="F14" s="420">
        <v>487</v>
      </c>
      <c r="G14" s="420">
        <v>487</v>
      </c>
      <c r="H14" s="420">
        <v>487</v>
      </c>
      <c r="I14" s="420">
        <v>487</v>
      </c>
      <c r="J14" s="420">
        <v>487</v>
      </c>
      <c r="K14" s="420">
        <v>487</v>
      </c>
      <c r="L14" s="420">
        <v>487</v>
      </c>
      <c r="M14" s="420">
        <v>487</v>
      </c>
      <c r="N14" s="420">
        <v>487</v>
      </c>
      <c r="O14" s="420">
        <v>487</v>
      </c>
      <c r="P14" s="420">
        <v>487</v>
      </c>
    </row>
    <row r="15" spans="1:16" s="214" customFormat="1" ht="12.75" customHeight="1">
      <c r="A15" s="5">
        <v>3</v>
      </c>
      <c r="B15" s="156" t="s">
        <v>970</v>
      </c>
      <c r="C15" s="420">
        <v>1897</v>
      </c>
      <c r="D15" s="420">
        <v>1897</v>
      </c>
      <c r="E15" s="420">
        <v>1897</v>
      </c>
      <c r="F15" s="420">
        <v>1897</v>
      </c>
      <c r="G15" s="420">
        <v>1897</v>
      </c>
      <c r="H15" s="420">
        <v>1897</v>
      </c>
      <c r="I15" s="420">
        <v>1897</v>
      </c>
      <c r="J15" s="420">
        <v>1897</v>
      </c>
      <c r="K15" s="420">
        <v>1897</v>
      </c>
      <c r="L15" s="420">
        <v>1897</v>
      </c>
      <c r="M15" s="420">
        <v>1897</v>
      </c>
      <c r="N15" s="420">
        <v>1897</v>
      </c>
      <c r="O15" s="420">
        <v>1897</v>
      </c>
      <c r="P15" s="420">
        <v>1897</v>
      </c>
    </row>
    <row r="16" spans="1:16" s="214" customFormat="1" ht="12.75" customHeight="1">
      <c r="A16" s="5">
        <v>4</v>
      </c>
      <c r="B16" s="156" t="s">
        <v>971</v>
      </c>
      <c r="C16" s="420">
        <v>1936</v>
      </c>
      <c r="D16" s="420">
        <v>1936</v>
      </c>
      <c r="E16" s="420">
        <v>1936</v>
      </c>
      <c r="F16" s="420">
        <v>1936</v>
      </c>
      <c r="G16" s="420">
        <v>1936</v>
      </c>
      <c r="H16" s="420">
        <v>1936</v>
      </c>
      <c r="I16" s="420">
        <v>1936</v>
      </c>
      <c r="J16" s="420">
        <v>1936</v>
      </c>
      <c r="K16" s="420">
        <v>1936</v>
      </c>
      <c r="L16" s="420">
        <v>1936</v>
      </c>
      <c r="M16" s="420">
        <v>1936</v>
      </c>
      <c r="N16" s="420">
        <v>1936</v>
      </c>
      <c r="O16" s="420">
        <v>1936</v>
      </c>
      <c r="P16" s="420">
        <v>1936</v>
      </c>
    </row>
    <row r="17" spans="1:16" s="214" customFormat="1" ht="12.75" customHeight="1">
      <c r="A17" s="5">
        <v>5</v>
      </c>
      <c r="B17" s="156" t="s">
        <v>972</v>
      </c>
      <c r="C17" s="420">
        <v>1500</v>
      </c>
      <c r="D17" s="420">
        <v>1500</v>
      </c>
      <c r="E17" s="420">
        <v>1500</v>
      </c>
      <c r="F17" s="420">
        <v>1500</v>
      </c>
      <c r="G17" s="420">
        <v>1500</v>
      </c>
      <c r="H17" s="420">
        <v>1500</v>
      </c>
      <c r="I17" s="420">
        <v>1500</v>
      </c>
      <c r="J17" s="420">
        <v>1500</v>
      </c>
      <c r="K17" s="420">
        <v>1500</v>
      </c>
      <c r="L17" s="420">
        <v>1500</v>
      </c>
      <c r="M17" s="420">
        <v>1500</v>
      </c>
      <c r="N17" s="420">
        <v>1500</v>
      </c>
      <c r="O17" s="420">
        <v>1500</v>
      </c>
      <c r="P17" s="420">
        <v>1500</v>
      </c>
    </row>
    <row r="18" spans="1:16" s="214" customFormat="1" ht="12.75" customHeight="1">
      <c r="A18" s="5">
        <v>6</v>
      </c>
      <c r="B18" s="156" t="s">
        <v>973</v>
      </c>
      <c r="C18" s="420">
        <v>1845</v>
      </c>
      <c r="D18" s="420">
        <v>1845</v>
      </c>
      <c r="E18" s="420">
        <v>1845</v>
      </c>
      <c r="F18" s="420">
        <v>1845</v>
      </c>
      <c r="G18" s="420">
        <v>1845</v>
      </c>
      <c r="H18" s="420">
        <v>1845</v>
      </c>
      <c r="I18" s="420">
        <v>1845</v>
      </c>
      <c r="J18" s="420">
        <v>1845</v>
      </c>
      <c r="K18" s="420">
        <v>1845</v>
      </c>
      <c r="L18" s="420">
        <v>1845</v>
      </c>
      <c r="M18" s="420">
        <v>1845</v>
      </c>
      <c r="N18" s="420">
        <v>1845</v>
      </c>
      <c r="O18" s="420">
        <v>1845</v>
      </c>
      <c r="P18" s="420">
        <v>1845</v>
      </c>
    </row>
    <row r="19" spans="1:16" s="214" customFormat="1" ht="12.75" customHeight="1">
      <c r="A19" s="5">
        <v>7</v>
      </c>
      <c r="B19" s="156" t="s">
        <v>974</v>
      </c>
      <c r="C19" s="420">
        <v>1895</v>
      </c>
      <c r="D19" s="420">
        <v>1895</v>
      </c>
      <c r="E19" s="420">
        <v>1895</v>
      </c>
      <c r="F19" s="420">
        <v>1895</v>
      </c>
      <c r="G19" s="420">
        <v>1895</v>
      </c>
      <c r="H19" s="420">
        <v>1895</v>
      </c>
      <c r="I19" s="420">
        <v>1895</v>
      </c>
      <c r="J19" s="420">
        <v>1895</v>
      </c>
      <c r="K19" s="420">
        <v>1895</v>
      </c>
      <c r="L19" s="420">
        <v>1895</v>
      </c>
      <c r="M19" s="420">
        <v>1895</v>
      </c>
      <c r="N19" s="420">
        <v>1895</v>
      </c>
      <c r="O19" s="420">
        <v>1895</v>
      </c>
      <c r="P19" s="420">
        <v>1895</v>
      </c>
    </row>
    <row r="20" spans="1:16" s="214" customFormat="1" ht="12.75" customHeight="1">
      <c r="A20" s="5">
        <v>8</v>
      </c>
      <c r="B20" s="156" t="s">
        <v>975</v>
      </c>
      <c r="C20" s="420">
        <v>1198</v>
      </c>
      <c r="D20" s="420">
        <v>1198</v>
      </c>
      <c r="E20" s="420">
        <v>1198</v>
      </c>
      <c r="F20" s="420">
        <v>1198</v>
      </c>
      <c r="G20" s="420">
        <v>1198</v>
      </c>
      <c r="H20" s="420">
        <v>1198</v>
      </c>
      <c r="I20" s="420">
        <v>1198</v>
      </c>
      <c r="J20" s="420">
        <v>1198</v>
      </c>
      <c r="K20" s="420">
        <v>1198</v>
      </c>
      <c r="L20" s="420">
        <v>1198</v>
      </c>
      <c r="M20" s="420">
        <v>1198</v>
      </c>
      <c r="N20" s="420">
        <v>1198</v>
      </c>
      <c r="O20" s="420">
        <v>1198</v>
      </c>
      <c r="P20" s="420">
        <v>1198</v>
      </c>
    </row>
    <row r="21" spans="1:16" s="214" customFormat="1" ht="12.75" customHeight="1">
      <c r="A21" s="5">
        <v>9</v>
      </c>
      <c r="B21" s="156" t="s">
        <v>976</v>
      </c>
      <c r="C21" s="420">
        <v>2409</v>
      </c>
      <c r="D21" s="420">
        <v>2409</v>
      </c>
      <c r="E21" s="420">
        <v>2409</v>
      </c>
      <c r="F21" s="420">
        <v>2409</v>
      </c>
      <c r="G21" s="420">
        <v>2409</v>
      </c>
      <c r="H21" s="420">
        <v>2409</v>
      </c>
      <c r="I21" s="420">
        <v>2409</v>
      </c>
      <c r="J21" s="420">
        <v>2409</v>
      </c>
      <c r="K21" s="420">
        <v>2409</v>
      </c>
      <c r="L21" s="420">
        <v>2409</v>
      </c>
      <c r="M21" s="420">
        <v>2409</v>
      </c>
      <c r="N21" s="420">
        <v>2409</v>
      </c>
      <c r="O21" s="420">
        <v>2409</v>
      </c>
      <c r="P21" s="420">
        <v>2409</v>
      </c>
    </row>
    <row r="22" spans="1:16" s="214" customFormat="1" ht="12.75" customHeight="1">
      <c r="A22" s="5">
        <v>10</v>
      </c>
      <c r="B22" s="156" t="s">
        <v>977</v>
      </c>
      <c r="C22" s="420">
        <v>3275</v>
      </c>
      <c r="D22" s="420">
        <v>3275</v>
      </c>
      <c r="E22" s="420">
        <v>3275</v>
      </c>
      <c r="F22" s="420">
        <v>3275</v>
      </c>
      <c r="G22" s="420">
        <v>3275</v>
      </c>
      <c r="H22" s="420">
        <v>3275</v>
      </c>
      <c r="I22" s="420">
        <v>3275</v>
      </c>
      <c r="J22" s="420">
        <v>3275</v>
      </c>
      <c r="K22" s="420">
        <v>3275</v>
      </c>
      <c r="L22" s="420">
        <v>3275</v>
      </c>
      <c r="M22" s="420">
        <v>3275</v>
      </c>
      <c r="N22" s="420">
        <v>3275</v>
      </c>
      <c r="O22" s="420">
        <v>3275</v>
      </c>
      <c r="P22" s="420">
        <v>3275</v>
      </c>
    </row>
    <row r="23" spans="1:16" s="214" customFormat="1" ht="12.75" customHeight="1">
      <c r="A23" s="5">
        <v>11</v>
      </c>
      <c r="B23" s="156" t="s">
        <v>978</v>
      </c>
      <c r="C23" s="420">
        <v>1687</v>
      </c>
      <c r="D23" s="420">
        <v>1687</v>
      </c>
      <c r="E23" s="420">
        <v>1687</v>
      </c>
      <c r="F23" s="420">
        <v>1687</v>
      </c>
      <c r="G23" s="420">
        <v>1687</v>
      </c>
      <c r="H23" s="420">
        <v>1687</v>
      </c>
      <c r="I23" s="420">
        <v>1687</v>
      </c>
      <c r="J23" s="420">
        <v>1687</v>
      </c>
      <c r="K23" s="420">
        <v>1687</v>
      </c>
      <c r="L23" s="420">
        <v>1687</v>
      </c>
      <c r="M23" s="420">
        <v>1687</v>
      </c>
      <c r="N23" s="420">
        <v>1687</v>
      </c>
      <c r="O23" s="420">
        <v>1687</v>
      </c>
      <c r="P23" s="420">
        <v>1687</v>
      </c>
    </row>
    <row r="24" spans="1:16" s="214" customFormat="1" ht="12.75" customHeight="1">
      <c r="A24" s="5">
        <v>12</v>
      </c>
      <c r="B24" s="156" t="s">
        <v>979</v>
      </c>
      <c r="C24" s="420">
        <v>1697</v>
      </c>
      <c r="D24" s="420">
        <v>1697</v>
      </c>
      <c r="E24" s="420">
        <v>1697</v>
      </c>
      <c r="F24" s="420">
        <v>1697</v>
      </c>
      <c r="G24" s="420">
        <v>1697</v>
      </c>
      <c r="H24" s="420">
        <v>1697</v>
      </c>
      <c r="I24" s="420">
        <v>1697</v>
      </c>
      <c r="J24" s="420">
        <v>1697</v>
      </c>
      <c r="K24" s="420">
        <v>1697</v>
      </c>
      <c r="L24" s="420">
        <v>1697</v>
      </c>
      <c r="M24" s="420">
        <v>1697</v>
      </c>
      <c r="N24" s="420">
        <v>1697</v>
      </c>
      <c r="O24" s="420">
        <v>1697</v>
      </c>
      <c r="P24" s="420">
        <v>1697</v>
      </c>
    </row>
    <row r="25" spans="1:16" s="214" customFormat="1" ht="12.75" customHeight="1">
      <c r="A25" s="5">
        <v>13</v>
      </c>
      <c r="B25" s="156" t="s">
        <v>980</v>
      </c>
      <c r="C25" s="420">
        <v>887</v>
      </c>
      <c r="D25" s="420">
        <v>887</v>
      </c>
      <c r="E25" s="420">
        <v>887</v>
      </c>
      <c r="F25" s="420">
        <v>887</v>
      </c>
      <c r="G25" s="420">
        <v>887</v>
      </c>
      <c r="H25" s="420">
        <v>887</v>
      </c>
      <c r="I25" s="420">
        <v>887</v>
      </c>
      <c r="J25" s="420">
        <v>887</v>
      </c>
      <c r="K25" s="420">
        <v>887</v>
      </c>
      <c r="L25" s="420">
        <v>887</v>
      </c>
      <c r="M25" s="420">
        <v>887</v>
      </c>
      <c r="N25" s="420">
        <v>887</v>
      </c>
      <c r="O25" s="420">
        <v>887</v>
      </c>
      <c r="P25" s="420">
        <v>887</v>
      </c>
    </row>
    <row r="26" spans="1:16" s="214" customFormat="1" ht="12.75" customHeight="1">
      <c r="A26" s="5">
        <v>14</v>
      </c>
      <c r="B26" s="156" t="s">
        <v>981</v>
      </c>
      <c r="C26" s="420">
        <v>1210</v>
      </c>
      <c r="D26" s="420">
        <v>1210</v>
      </c>
      <c r="E26" s="420">
        <v>1210</v>
      </c>
      <c r="F26" s="420">
        <v>1210</v>
      </c>
      <c r="G26" s="420">
        <v>1210</v>
      </c>
      <c r="H26" s="420">
        <v>1210</v>
      </c>
      <c r="I26" s="420">
        <v>1210</v>
      </c>
      <c r="J26" s="420">
        <v>1210</v>
      </c>
      <c r="K26" s="420">
        <v>1210</v>
      </c>
      <c r="L26" s="420">
        <v>1210</v>
      </c>
      <c r="M26" s="420">
        <v>1210</v>
      </c>
      <c r="N26" s="420">
        <v>1210</v>
      </c>
      <c r="O26" s="420">
        <v>1210</v>
      </c>
      <c r="P26" s="420">
        <v>1210</v>
      </c>
    </row>
    <row r="27" spans="1:16" s="214" customFormat="1" ht="12.75" customHeight="1">
      <c r="A27" s="5">
        <v>15</v>
      </c>
      <c r="B27" s="156" t="s">
        <v>982</v>
      </c>
      <c r="C27" s="420">
        <v>2083</v>
      </c>
      <c r="D27" s="420">
        <v>2083</v>
      </c>
      <c r="E27" s="420">
        <v>2083</v>
      </c>
      <c r="F27" s="420">
        <v>2083</v>
      </c>
      <c r="G27" s="420">
        <v>2083</v>
      </c>
      <c r="H27" s="420">
        <v>2083</v>
      </c>
      <c r="I27" s="420">
        <v>2083</v>
      </c>
      <c r="J27" s="420">
        <v>2083</v>
      </c>
      <c r="K27" s="420">
        <v>2083</v>
      </c>
      <c r="L27" s="420">
        <v>2083</v>
      </c>
      <c r="M27" s="420">
        <v>2083</v>
      </c>
      <c r="N27" s="420">
        <v>2083</v>
      </c>
      <c r="O27" s="420">
        <v>2083</v>
      </c>
      <c r="P27" s="420">
        <v>2083</v>
      </c>
    </row>
    <row r="28" spans="1:16" s="214" customFormat="1" ht="12.75" customHeight="1">
      <c r="A28" s="5">
        <v>16</v>
      </c>
      <c r="B28" s="156" t="s">
        <v>983</v>
      </c>
      <c r="C28" s="420">
        <v>1061</v>
      </c>
      <c r="D28" s="420">
        <v>1061</v>
      </c>
      <c r="E28" s="420">
        <v>1061</v>
      </c>
      <c r="F28" s="420">
        <v>1061</v>
      </c>
      <c r="G28" s="420">
        <v>1061</v>
      </c>
      <c r="H28" s="420">
        <v>1061</v>
      </c>
      <c r="I28" s="420">
        <v>1061</v>
      </c>
      <c r="J28" s="420">
        <v>1061</v>
      </c>
      <c r="K28" s="420">
        <v>1061</v>
      </c>
      <c r="L28" s="420">
        <v>1061</v>
      </c>
      <c r="M28" s="420">
        <v>1061</v>
      </c>
      <c r="N28" s="420">
        <v>1061</v>
      </c>
      <c r="O28" s="420">
        <v>1061</v>
      </c>
      <c r="P28" s="420">
        <v>1061</v>
      </c>
    </row>
    <row r="29" spans="1:16" s="214" customFormat="1" ht="12.75" customHeight="1">
      <c r="A29" s="5">
        <v>17</v>
      </c>
      <c r="B29" s="156" t="s">
        <v>984</v>
      </c>
      <c r="C29" s="420">
        <v>1516</v>
      </c>
      <c r="D29" s="420">
        <v>1516</v>
      </c>
      <c r="E29" s="420">
        <v>1516</v>
      </c>
      <c r="F29" s="420">
        <v>1516</v>
      </c>
      <c r="G29" s="420">
        <v>1516</v>
      </c>
      <c r="H29" s="420">
        <v>1516</v>
      </c>
      <c r="I29" s="420">
        <v>1516</v>
      </c>
      <c r="J29" s="420">
        <v>1516</v>
      </c>
      <c r="K29" s="420">
        <v>1516</v>
      </c>
      <c r="L29" s="420">
        <v>1516</v>
      </c>
      <c r="M29" s="420">
        <v>1516</v>
      </c>
      <c r="N29" s="420">
        <v>1516</v>
      </c>
      <c r="O29" s="420">
        <v>1516</v>
      </c>
      <c r="P29" s="420">
        <v>1516</v>
      </c>
    </row>
    <row r="30" spans="1:16" s="214" customFormat="1" ht="12.75" customHeight="1">
      <c r="A30" s="5">
        <v>18</v>
      </c>
      <c r="B30" s="156" t="s">
        <v>985</v>
      </c>
      <c r="C30" s="420">
        <v>695</v>
      </c>
      <c r="D30" s="420">
        <v>695</v>
      </c>
      <c r="E30" s="420">
        <v>695</v>
      </c>
      <c r="F30" s="420">
        <v>695</v>
      </c>
      <c r="G30" s="420">
        <v>695</v>
      </c>
      <c r="H30" s="420">
        <v>695</v>
      </c>
      <c r="I30" s="420">
        <v>695</v>
      </c>
      <c r="J30" s="420">
        <v>695</v>
      </c>
      <c r="K30" s="420">
        <v>695</v>
      </c>
      <c r="L30" s="420">
        <v>695</v>
      </c>
      <c r="M30" s="420">
        <v>695</v>
      </c>
      <c r="N30" s="420">
        <v>695</v>
      </c>
      <c r="O30" s="420">
        <v>695</v>
      </c>
      <c r="P30" s="420">
        <v>695</v>
      </c>
    </row>
    <row r="31" spans="1:16" s="214" customFormat="1" ht="12.75" customHeight="1">
      <c r="A31" s="5">
        <v>19</v>
      </c>
      <c r="B31" s="156" t="s">
        <v>986</v>
      </c>
      <c r="C31" s="420">
        <v>1482</v>
      </c>
      <c r="D31" s="420">
        <v>1482</v>
      </c>
      <c r="E31" s="420">
        <v>1482</v>
      </c>
      <c r="F31" s="420">
        <v>1482</v>
      </c>
      <c r="G31" s="420">
        <v>1482</v>
      </c>
      <c r="H31" s="420">
        <v>1482</v>
      </c>
      <c r="I31" s="420">
        <v>1482</v>
      </c>
      <c r="J31" s="420">
        <v>1482</v>
      </c>
      <c r="K31" s="420">
        <v>1482</v>
      </c>
      <c r="L31" s="420">
        <v>1482</v>
      </c>
      <c r="M31" s="420">
        <v>1482</v>
      </c>
      <c r="N31" s="420">
        <v>1482</v>
      </c>
      <c r="O31" s="420">
        <v>1482</v>
      </c>
      <c r="P31" s="420">
        <v>1482</v>
      </c>
    </row>
    <row r="32" spans="1:16" s="214" customFormat="1" ht="12.75" customHeight="1">
      <c r="A32" s="5">
        <v>20</v>
      </c>
      <c r="B32" s="156" t="s">
        <v>987</v>
      </c>
      <c r="C32" s="420">
        <v>2921</v>
      </c>
      <c r="D32" s="420">
        <v>2921</v>
      </c>
      <c r="E32" s="420">
        <v>2921</v>
      </c>
      <c r="F32" s="420">
        <v>2921</v>
      </c>
      <c r="G32" s="420">
        <v>2921</v>
      </c>
      <c r="H32" s="420">
        <v>2921</v>
      </c>
      <c r="I32" s="420">
        <v>2921</v>
      </c>
      <c r="J32" s="420">
        <v>2921</v>
      </c>
      <c r="K32" s="420">
        <v>2921</v>
      </c>
      <c r="L32" s="420">
        <v>2921</v>
      </c>
      <c r="M32" s="420">
        <v>2921</v>
      </c>
      <c r="N32" s="420">
        <v>2921</v>
      </c>
      <c r="O32" s="420">
        <v>2921</v>
      </c>
      <c r="P32" s="420">
        <v>2921</v>
      </c>
    </row>
    <row r="33" spans="1:16" s="214" customFormat="1" ht="12.75" customHeight="1">
      <c r="A33" s="5">
        <v>21</v>
      </c>
      <c r="B33" s="156" t="s">
        <v>988</v>
      </c>
      <c r="C33" s="420">
        <v>1077</v>
      </c>
      <c r="D33" s="420">
        <v>1077</v>
      </c>
      <c r="E33" s="420">
        <v>1077</v>
      </c>
      <c r="F33" s="420">
        <v>1077</v>
      </c>
      <c r="G33" s="420">
        <v>1077</v>
      </c>
      <c r="H33" s="420">
        <v>1077</v>
      </c>
      <c r="I33" s="420">
        <v>1077</v>
      </c>
      <c r="J33" s="420">
        <v>1077</v>
      </c>
      <c r="K33" s="420">
        <v>1077</v>
      </c>
      <c r="L33" s="420">
        <v>1077</v>
      </c>
      <c r="M33" s="420">
        <v>1077</v>
      </c>
      <c r="N33" s="420">
        <v>1077</v>
      </c>
      <c r="O33" s="420">
        <v>1077</v>
      </c>
      <c r="P33" s="420">
        <v>1077</v>
      </c>
    </row>
    <row r="34" spans="1:16" s="214" customFormat="1" ht="12.75" customHeight="1">
      <c r="A34" s="5">
        <v>22</v>
      </c>
      <c r="B34" s="156" t="s">
        <v>989</v>
      </c>
      <c r="C34" s="420">
        <v>3069</v>
      </c>
      <c r="D34" s="420">
        <v>3069</v>
      </c>
      <c r="E34" s="420">
        <v>3069</v>
      </c>
      <c r="F34" s="420">
        <v>3069</v>
      </c>
      <c r="G34" s="420">
        <v>3069</v>
      </c>
      <c r="H34" s="420">
        <v>3069</v>
      </c>
      <c r="I34" s="420">
        <v>3069</v>
      </c>
      <c r="J34" s="420">
        <v>3069</v>
      </c>
      <c r="K34" s="420">
        <v>3069</v>
      </c>
      <c r="L34" s="420">
        <v>3069</v>
      </c>
      <c r="M34" s="420">
        <v>3069</v>
      </c>
      <c r="N34" s="420">
        <v>3069</v>
      </c>
      <c r="O34" s="420">
        <v>3069</v>
      </c>
      <c r="P34" s="420">
        <v>3069</v>
      </c>
    </row>
    <row r="35" spans="1:16" s="214" customFormat="1" ht="12.75" customHeight="1">
      <c r="A35" s="5">
        <v>23</v>
      </c>
      <c r="B35" s="156" t="s">
        <v>990</v>
      </c>
      <c r="C35" s="420">
        <v>2185</v>
      </c>
      <c r="D35" s="420">
        <v>2185</v>
      </c>
      <c r="E35" s="420">
        <v>2185</v>
      </c>
      <c r="F35" s="420">
        <v>2185</v>
      </c>
      <c r="G35" s="420">
        <v>2185</v>
      </c>
      <c r="H35" s="420">
        <v>2185</v>
      </c>
      <c r="I35" s="420">
        <v>2185</v>
      </c>
      <c r="J35" s="420">
        <v>2185</v>
      </c>
      <c r="K35" s="420">
        <v>2185</v>
      </c>
      <c r="L35" s="420">
        <v>2185</v>
      </c>
      <c r="M35" s="420">
        <v>2185</v>
      </c>
      <c r="N35" s="420">
        <v>2185</v>
      </c>
      <c r="O35" s="420">
        <v>2185</v>
      </c>
      <c r="P35" s="420">
        <v>2185</v>
      </c>
    </row>
    <row r="36" spans="1:16" s="214" customFormat="1" ht="12.75" customHeight="1">
      <c r="A36" s="5">
        <v>24</v>
      </c>
      <c r="B36" s="156" t="s">
        <v>991</v>
      </c>
      <c r="C36" s="420">
        <v>1682</v>
      </c>
      <c r="D36" s="420">
        <v>1680</v>
      </c>
      <c r="E36" s="420">
        <v>1680</v>
      </c>
      <c r="F36" s="420">
        <v>1680</v>
      </c>
      <c r="G36" s="420">
        <v>1680</v>
      </c>
      <c r="H36" s="420">
        <v>1680</v>
      </c>
      <c r="I36" s="420">
        <v>1680</v>
      </c>
      <c r="J36" s="420">
        <v>1680</v>
      </c>
      <c r="K36" s="420">
        <v>1680</v>
      </c>
      <c r="L36" s="420">
        <v>1680</v>
      </c>
      <c r="M36" s="420">
        <v>1680</v>
      </c>
      <c r="N36" s="420">
        <v>1680</v>
      </c>
      <c r="O36" s="420">
        <v>1680</v>
      </c>
      <c r="P36" s="420">
        <v>1680</v>
      </c>
    </row>
    <row r="37" spans="1:16" s="214" customFormat="1" ht="12.75" customHeight="1">
      <c r="A37" s="5">
        <v>25</v>
      </c>
      <c r="B37" s="156" t="s">
        <v>992</v>
      </c>
      <c r="C37" s="420">
        <v>2533</v>
      </c>
      <c r="D37" s="420">
        <v>2533</v>
      </c>
      <c r="E37" s="420">
        <v>2533</v>
      </c>
      <c r="F37" s="420">
        <v>2533</v>
      </c>
      <c r="G37" s="420">
        <v>2533</v>
      </c>
      <c r="H37" s="420">
        <v>2533</v>
      </c>
      <c r="I37" s="420">
        <v>2533</v>
      </c>
      <c r="J37" s="420">
        <v>2533</v>
      </c>
      <c r="K37" s="420">
        <v>2533</v>
      </c>
      <c r="L37" s="420">
        <v>2533</v>
      </c>
      <c r="M37" s="420">
        <v>2533</v>
      </c>
      <c r="N37" s="420">
        <v>2533</v>
      </c>
      <c r="O37" s="420">
        <v>2533</v>
      </c>
      <c r="P37" s="420">
        <v>2533</v>
      </c>
    </row>
    <row r="38" spans="1:16" s="214" customFormat="1" ht="12.75" customHeight="1">
      <c r="A38" s="5">
        <v>26</v>
      </c>
      <c r="B38" s="156" t="s">
        <v>993</v>
      </c>
      <c r="C38" s="420">
        <v>3421</v>
      </c>
      <c r="D38" s="420">
        <v>3421</v>
      </c>
      <c r="E38" s="420">
        <v>3421</v>
      </c>
      <c r="F38" s="420">
        <v>3421</v>
      </c>
      <c r="G38" s="420">
        <v>3421</v>
      </c>
      <c r="H38" s="420">
        <v>3421</v>
      </c>
      <c r="I38" s="420">
        <v>3421</v>
      </c>
      <c r="J38" s="420">
        <v>3421</v>
      </c>
      <c r="K38" s="420">
        <v>3421</v>
      </c>
      <c r="L38" s="420">
        <v>3421</v>
      </c>
      <c r="M38" s="420">
        <v>3421</v>
      </c>
      <c r="N38" s="420">
        <v>3421</v>
      </c>
      <c r="O38" s="420">
        <v>3421</v>
      </c>
      <c r="P38" s="420">
        <v>3421</v>
      </c>
    </row>
    <row r="39" spans="1:16" s="214" customFormat="1" ht="12.75" customHeight="1">
      <c r="A39" s="5">
        <v>27</v>
      </c>
      <c r="B39" s="156" t="s">
        <v>994</v>
      </c>
      <c r="C39" s="420">
        <v>3150</v>
      </c>
      <c r="D39" s="420">
        <v>3150</v>
      </c>
      <c r="E39" s="420">
        <v>3150</v>
      </c>
      <c r="F39" s="420">
        <v>3150</v>
      </c>
      <c r="G39" s="420">
        <v>3150</v>
      </c>
      <c r="H39" s="420">
        <v>3150</v>
      </c>
      <c r="I39" s="420">
        <v>3150</v>
      </c>
      <c r="J39" s="420">
        <v>3150</v>
      </c>
      <c r="K39" s="420">
        <v>3150</v>
      </c>
      <c r="L39" s="420">
        <v>3150</v>
      </c>
      <c r="M39" s="420">
        <v>3150</v>
      </c>
      <c r="N39" s="420">
        <v>3150</v>
      </c>
      <c r="O39" s="420">
        <v>3150</v>
      </c>
      <c r="P39" s="420">
        <v>3150</v>
      </c>
    </row>
    <row r="40" spans="1:16" s="214" customFormat="1" ht="12.75" customHeight="1">
      <c r="A40" s="5">
        <v>28</v>
      </c>
      <c r="B40" s="156" t="s">
        <v>995</v>
      </c>
      <c r="C40" s="420">
        <v>2169</v>
      </c>
      <c r="D40" s="420">
        <v>2169</v>
      </c>
      <c r="E40" s="420">
        <v>2169</v>
      </c>
      <c r="F40" s="420">
        <v>2169</v>
      </c>
      <c r="G40" s="420">
        <v>2169</v>
      </c>
      <c r="H40" s="420">
        <v>2169</v>
      </c>
      <c r="I40" s="420">
        <v>2169</v>
      </c>
      <c r="J40" s="420">
        <v>2169</v>
      </c>
      <c r="K40" s="420">
        <v>2169</v>
      </c>
      <c r="L40" s="420">
        <v>2169</v>
      </c>
      <c r="M40" s="420">
        <v>2169</v>
      </c>
      <c r="N40" s="420">
        <v>2169</v>
      </c>
      <c r="O40" s="420">
        <v>2169</v>
      </c>
      <c r="P40" s="420">
        <v>2169</v>
      </c>
    </row>
    <row r="41" spans="1:16" ht="12.75">
      <c r="A41" s="5">
        <v>29</v>
      </c>
      <c r="B41" s="156" t="s">
        <v>996</v>
      </c>
      <c r="C41" s="438">
        <v>2081</v>
      </c>
      <c r="D41" s="438">
        <v>2080</v>
      </c>
      <c r="E41" s="438">
        <v>2080</v>
      </c>
      <c r="F41" s="438">
        <v>2080</v>
      </c>
      <c r="G41" s="438">
        <v>2080</v>
      </c>
      <c r="H41" s="438">
        <v>2080</v>
      </c>
      <c r="I41" s="438">
        <v>2080</v>
      </c>
      <c r="J41" s="438">
        <v>2080</v>
      </c>
      <c r="K41" s="438">
        <v>2080</v>
      </c>
      <c r="L41" s="438">
        <v>2080</v>
      </c>
      <c r="M41" s="438">
        <v>2080</v>
      </c>
      <c r="N41" s="438">
        <v>2080</v>
      </c>
      <c r="O41" s="438">
        <v>2080</v>
      </c>
      <c r="P41" s="438">
        <v>2080</v>
      </c>
    </row>
    <row r="42" spans="1:16" ht="12.75">
      <c r="A42" s="5">
        <v>30</v>
      </c>
      <c r="B42" s="156" t="s">
        <v>997</v>
      </c>
      <c r="C42" s="438">
        <v>1259</v>
      </c>
      <c r="D42" s="438">
        <v>1259</v>
      </c>
      <c r="E42" s="438">
        <v>1259</v>
      </c>
      <c r="F42" s="438">
        <v>1259</v>
      </c>
      <c r="G42" s="438">
        <v>1259</v>
      </c>
      <c r="H42" s="438">
        <v>1259</v>
      </c>
      <c r="I42" s="438">
        <v>1259</v>
      </c>
      <c r="J42" s="438">
        <v>1259</v>
      </c>
      <c r="K42" s="438">
        <v>1259</v>
      </c>
      <c r="L42" s="438">
        <v>1259</v>
      </c>
      <c r="M42" s="438">
        <v>1259</v>
      </c>
      <c r="N42" s="438">
        <v>1259</v>
      </c>
      <c r="O42" s="438">
        <v>1259</v>
      </c>
      <c r="P42" s="438">
        <v>1259</v>
      </c>
    </row>
    <row r="43" spans="1:16" ht="12.75">
      <c r="A43" s="5">
        <v>31</v>
      </c>
      <c r="B43" s="321" t="s">
        <v>998</v>
      </c>
      <c r="C43" s="438">
        <v>2585</v>
      </c>
      <c r="D43" s="438">
        <v>2585</v>
      </c>
      <c r="E43" s="438">
        <v>2585</v>
      </c>
      <c r="F43" s="438">
        <v>2585</v>
      </c>
      <c r="G43" s="438">
        <v>2585</v>
      </c>
      <c r="H43" s="438">
        <v>2585</v>
      </c>
      <c r="I43" s="438">
        <v>2585</v>
      </c>
      <c r="J43" s="438">
        <v>2585</v>
      </c>
      <c r="K43" s="438">
        <v>2585</v>
      </c>
      <c r="L43" s="438">
        <v>2585</v>
      </c>
      <c r="M43" s="438">
        <v>2585</v>
      </c>
      <c r="N43" s="438">
        <v>2585</v>
      </c>
      <c r="O43" s="438">
        <v>2585</v>
      </c>
      <c r="P43" s="438">
        <v>2585</v>
      </c>
    </row>
    <row r="44" spans="1:16" s="137" customFormat="1" ht="12.75" customHeight="1">
      <c r="A44" s="5">
        <v>32</v>
      </c>
      <c r="B44" s="321" t="s">
        <v>999</v>
      </c>
      <c r="C44" s="438">
        <v>2496</v>
      </c>
      <c r="D44" s="438">
        <v>2496</v>
      </c>
      <c r="E44" s="438">
        <v>2496</v>
      </c>
      <c r="F44" s="438">
        <v>2496</v>
      </c>
      <c r="G44" s="438">
        <v>2496</v>
      </c>
      <c r="H44" s="438">
        <v>2496</v>
      </c>
      <c r="I44" s="438">
        <v>2496</v>
      </c>
      <c r="J44" s="438">
        <v>2496</v>
      </c>
      <c r="K44" s="438">
        <v>2496</v>
      </c>
      <c r="L44" s="438">
        <v>2496</v>
      </c>
      <c r="M44" s="438">
        <v>2496</v>
      </c>
      <c r="N44" s="438">
        <v>2496</v>
      </c>
      <c r="O44" s="438">
        <v>2496</v>
      </c>
      <c r="P44" s="438">
        <v>2496</v>
      </c>
    </row>
    <row r="45" spans="1:16" s="137" customFormat="1" ht="12.75" customHeight="1">
      <c r="A45" s="5">
        <v>33</v>
      </c>
      <c r="B45" s="321" t="s">
        <v>1000</v>
      </c>
      <c r="C45" s="439">
        <v>497</v>
      </c>
      <c r="D45" s="439">
        <v>497</v>
      </c>
      <c r="E45" s="439">
        <v>497</v>
      </c>
      <c r="F45" s="439">
        <v>497</v>
      </c>
      <c r="G45" s="439">
        <v>497</v>
      </c>
      <c r="H45" s="439">
        <v>497</v>
      </c>
      <c r="I45" s="439">
        <v>497</v>
      </c>
      <c r="J45" s="438">
        <v>497</v>
      </c>
      <c r="K45" s="438">
        <v>497</v>
      </c>
      <c r="L45" s="438">
        <v>497</v>
      </c>
      <c r="M45" s="438">
        <v>497</v>
      </c>
      <c r="N45" s="438">
        <v>497</v>
      </c>
      <c r="O45" s="438">
        <v>497</v>
      </c>
      <c r="P45" s="438">
        <v>497</v>
      </c>
    </row>
    <row r="46" spans="1:16" s="137" customFormat="1" ht="12.75" customHeight="1">
      <c r="A46" s="5">
        <v>34</v>
      </c>
      <c r="B46" s="321" t="s">
        <v>1001</v>
      </c>
      <c r="C46" s="439">
        <v>378</v>
      </c>
      <c r="D46" s="439">
        <v>378</v>
      </c>
      <c r="E46" s="439">
        <v>378</v>
      </c>
      <c r="F46" s="439">
        <v>378</v>
      </c>
      <c r="G46" s="439">
        <v>378</v>
      </c>
      <c r="H46" s="439">
        <v>378</v>
      </c>
      <c r="I46" s="439">
        <v>378</v>
      </c>
      <c r="J46" s="438">
        <v>378</v>
      </c>
      <c r="K46" s="438">
        <v>378</v>
      </c>
      <c r="L46" s="438">
        <v>378</v>
      </c>
      <c r="M46" s="438">
        <v>378</v>
      </c>
      <c r="N46" s="438">
        <v>378</v>
      </c>
      <c r="O46" s="438">
        <v>378</v>
      </c>
      <c r="P46" s="438">
        <v>378</v>
      </c>
    </row>
    <row r="47" spans="1:16" ht="12.75" customHeight="1">
      <c r="A47" s="5">
        <v>35</v>
      </c>
      <c r="B47" s="321" t="s">
        <v>1002</v>
      </c>
      <c r="C47" s="438">
        <v>1965</v>
      </c>
      <c r="D47" s="438">
        <v>1965</v>
      </c>
      <c r="E47" s="438">
        <v>1965</v>
      </c>
      <c r="F47" s="438">
        <v>1965</v>
      </c>
      <c r="G47" s="438">
        <v>1965</v>
      </c>
      <c r="H47" s="438">
        <v>1965</v>
      </c>
      <c r="I47" s="438">
        <v>1965</v>
      </c>
      <c r="J47" s="438">
        <v>1965</v>
      </c>
      <c r="K47" s="438">
        <v>1965</v>
      </c>
      <c r="L47" s="438">
        <v>1965</v>
      </c>
      <c r="M47" s="438">
        <v>1965</v>
      </c>
      <c r="N47" s="438">
        <v>1965</v>
      </c>
      <c r="O47" s="438">
        <v>1965</v>
      </c>
      <c r="P47" s="438">
        <v>1965</v>
      </c>
    </row>
    <row r="48" spans="1:16" ht="12.75">
      <c r="A48" s="5">
        <v>36</v>
      </c>
      <c r="B48" s="321" t="s">
        <v>1003</v>
      </c>
      <c r="C48" s="438">
        <v>2127</v>
      </c>
      <c r="D48" s="438">
        <v>2127</v>
      </c>
      <c r="E48" s="438">
        <v>2127</v>
      </c>
      <c r="F48" s="438">
        <v>2127</v>
      </c>
      <c r="G48" s="438">
        <v>2127</v>
      </c>
      <c r="H48" s="438">
        <v>2127</v>
      </c>
      <c r="I48" s="438">
        <v>2127</v>
      </c>
      <c r="J48" s="438">
        <v>2127</v>
      </c>
      <c r="K48" s="438">
        <v>2127</v>
      </c>
      <c r="L48" s="438">
        <v>2127</v>
      </c>
      <c r="M48" s="438">
        <v>2127</v>
      </c>
      <c r="N48" s="438">
        <v>2127</v>
      </c>
      <c r="O48" s="438">
        <v>2127</v>
      </c>
      <c r="P48" s="438">
        <v>2127</v>
      </c>
    </row>
    <row r="49" spans="1:16" ht="12.75">
      <c r="A49" s="5">
        <v>37</v>
      </c>
      <c r="B49" s="321" t="s">
        <v>1004</v>
      </c>
      <c r="C49" s="438">
        <v>1726</v>
      </c>
      <c r="D49" s="438">
        <v>1726</v>
      </c>
      <c r="E49" s="438">
        <v>1726</v>
      </c>
      <c r="F49" s="438">
        <v>1726</v>
      </c>
      <c r="G49" s="438">
        <v>1726</v>
      </c>
      <c r="H49" s="438">
        <v>1726</v>
      </c>
      <c r="I49" s="438">
        <v>1726</v>
      </c>
      <c r="J49" s="438">
        <v>1726</v>
      </c>
      <c r="K49" s="438">
        <v>1726</v>
      </c>
      <c r="L49" s="438">
        <v>1726</v>
      </c>
      <c r="M49" s="438">
        <v>1726</v>
      </c>
      <c r="N49" s="438">
        <v>1726</v>
      </c>
      <c r="O49" s="438">
        <v>1726</v>
      </c>
      <c r="P49" s="438">
        <v>1726</v>
      </c>
    </row>
    <row r="50" spans="1:16" ht="12.75">
      <c r="A50" s="5">
        <v>38</v>
      </c>
      <c r="B50" s="321" t="s">
        <v>1005</v>
      </c>
      <c r="C50" s="438">
        <v>2035</v>
      </c>
      <c r="D50" s="438">
        <v>2034</v>
      </c>
      <c r="E50" s="438">
        <v>2034</v>
      </c>
      <c r="F50" s="438">
        <v>2034</v>
      </c>
      <c r="G50" s="438">
        <v>2034</v>
      </c>
      <c r="H50" s="438">
        <v>2034</v>
      </c>
      <c r="I50" s="438">
        <v>2034</v>
      </c>
      <c r="J50" s="438">
        <v>2034</v>
      </c>
      <c r="K50" s="438">
        <v>2034</v>
      </c>
      <c r="L50" s="438">
        <v>2034</v>
      </c>
      <c r="M50" s="438">
        <v>2034</v>
      </c>
      <c r="N50" s="438">
        <v>2034</v>
      </c>
      <c r="O50" s="438">
        <v>2034</v>
      </c>
      <c r="P50" s="438">
        <v>2034</v>
      </c>
    </row>
    <row r="51" spans="1:16" ht="12.75">
      <c r="A51" s="543" t="s">
        <v>14</v>
      </c>
      <c r="B51" s="544"/>
      <c r="C51" s="140">
        <f aca="true" t="shared" si="0" ref="C51:P51">SUM(C13:C50)</f>
        <v>69950</v>
      </c>
      <c r="D51" s="140">
        <f t="shared" si="0"/>
        <v>69946</v>
      </c>
      <c r="E51" s="140">
        <f t="shared" si="0"/>
        <v>69946</v>
      </c>
      <c r="F51" s="140">
        <f t="shared" si="0"/>
        <v>69946</v>
      </c>
      <c r="G51" s="140">
        <f t="shared" si="0"/>
        <v>69946</v>
      </c>
      <c r="H51" s="140">
        <f t="shared" si="0"/>
        <v>69946</v>
      </c>
      <c r="I51" s="140">
        <f t="shared" si="0"/>
        <v>69946</v>
      </c>
      <c r="J51" s="140">
        <f t="shared" si="0"/>
        <v>69946</v>
      </c>
      <c r="K51" s="140">
        <f t="shared" si="0"/>
        <v>69946</v>
      </c>
      <c r="L51" s="140">
        <f t="shared" si="0"/>
        <v>69946</v>
      </c>
      <c r="M51" s="140">
        <f t="shared" si="0"/>
        <v>69946</v>
      </c>
      <c r="N51" s="140">
        <f t="shared" si="0"/>
        <v>69946</v>
      </c>
      <c r="O51" s="140">
        <f t="shared" si="0"/>
        <v>69946</v>
      </c>
      <c r="P51" s="140">
        <f t="shared" si="0"/>
        <v>69946</v>
      </c>
    </row>
    <row r="56" spans="14:18" ht="12.75" customHeight="1">
      <c r="N56" s="594" t="s">
        <v>1086</v>
      </c>
      <c r="O56" s="594"/>
      <c r="P56" s="594"/>
      <c r="Q56" s="594"/>
      <c r="R56" s="594"/>
    </row>
    <row r="57" spans="14:18" ht="12.75" customHeight="1">
      <c r="N57" s="594"/>
      <c r="O57" s="594"/>
      <c r="P57" s="594"/>
      <c r="Q57" s="594"/>
      <c r="R57" s="594"/>
    </row>
    <row r="58" spans="14:18" ht="12.75" customHeight="1">
      <c r="N58" s="594"/>
      <c r="O58" s="594"/>
      <c r="P58" s="594"/>
      <c r="Q58" s="594"/>
      <c r="R58" s="594"/>
    </row>
    <row r="59" spans="14:18" ht="12.75" customHeight="1">
      <c r="N59" s="594"/>
      <c r="O59" s="594"/>
      <c r="P59" s="594"/>
      <c r="Q59" s="594"/>
      <c r="R59" s="594"/>
    </row>
  </sheetData>
  <sheetProtection/>
  <mergeCells count="13">
    <mergeCell ref="A51:B51"/>
    <mergeCell ref="A7:B7"/>
    <mergeCell ref="H2:I2"/>
    <mergeCell ref="A4:M4"/>
    <mergeCell ref="A5:M5"/>
    <mergeCell ref="A10:A11"/>
    <mergeCell ref="B10:B11"/>
    <mergeCell ref="D3:G3"/>
    <mergeCell ref="C10:C11"/>
    <mergeCell ref="D10:D11"/>
    <mergeCell ref="N56:R59"/>
    <mergeCell ref="K9:P9"/>
    <mergeCell ref="E10:P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3" r:id="rId1"/>
</worksheet>
</file>

<file path=xl/worksheets/sheet51.xml><?xml version="1.0" encoding="utf-8"?>
<worksheet xmlns="http://schemas.openxmlformats.org/spreadsheetml/2006/main" xmlns:r="http://schemas.openxmlformats.org/officeDocument/2006/relationships">
  <sheetPr>
    <pageSetUpPr fitToPage="1"/>
  </sheetPr>
  <dimension ref="A1:Q61"/>
  <sheetViews>
    <sheetView zoomScaleSheetLayoutView="90" zoomScalePageLayoutView="0" workbookViewId="0" topLeftCell="A37">
      <selection activeCell="M58" sqref="M58:Q61"/>
    </sheetView>
  </sheetViews>
  <sheetFormatPr defaultColWidth="9.140625" defaultRowHeight="12.75"/>
  <cols>
    <col min="1" max="1" width="8.57421875" style="208" customWidth="1"/>
    <col min="2" max="2" width="17.8515625" style="208" customWidth="1"/>
    <col min="3" max="3" width="11.140625" style="208" customWidth="1"/>
    <col min="4" max="4" width="17.140625" style="208" customWidth="1"/>
    <col min="5" max="6" width="9.140625" style="208" customWidth="1"/>
    <col min="7" max="7" width="7.8515625" style="208" customWidth="1"/>
    <col min="8" max="8" width="8.421875" style="208" customWidth="1"/>
    <col min="9" max="9" width="9.28125" style="208" customWidth="1"/>
    <col min="10" max="10" width="10.28125" style="208" customWidth="1"/>
    <col min="11" max="11" width="9.140625" style="208" customWidth="1"/>
    <col min="12" max="12" width="10.140625" style="208" customWidth="1"/>
    <col min="13" max="13" width="11.00390625" style="208" customWidth="1"/>
    <col min="14" max="14" width="10.140625" style="208" customWidth="1"/>
    <col min="15" max="15" width="7.421875" style="208" customWidth="1"/>
    <col min="16" max="16" width="7.8515625" style="208" customWidth="1"/>
    <col min="17" max="16384" width="9.140625" style="208" customWidth="1"/>
  </cols>
  <sheetData>
    <row r="1" spans="8:13" ht="12.75">
      <c r="H1" s="768"/>
      <c r="I1" s="768"/>
      <c r="L1" s="772" t="s">
        <v>540</v>
      </c>
      <c r="M1" s="772"/>
    </row>
    <row r="2" spans="3:12" ht="12.75">
      <c r="C2" s="768" t="s">
        <v>627</v>
      </c>
      <c r="D2" s="768"/>
      <c r="E2" s="768"/>
      <c r="F2" s="768"/>
      <c r="G2" s="768"/>
      <c r="H2" s="768"/>
      <c r="I2" s="768"/>
      <c r="J2" s="768"/>
      <c r="L2" s="210"/>
    </row>
    <row r="3" spans="1:13" s="211" customFormat="1" ht="15.75">
      <c r="A3" s="770" t="s">
        <v>697</v>
      </c>
      <c r="B3" s="770"/>
      <c r="C3" s="770"/>
      <c r="D3" s="770"/>
      <c r="E3" s="770"/>
      <c r="F3" s="770"/>
      <c r="G3" s="770"/>
      <c r="H3" s="770"/>
      <c r="I3" s="770"/>
      <c r="J3" s="770"/>
      <c r="K3" s="770"/>
      <c r="L3" s="770"/>
      <c r="M3" s="770"/>
    </row>
    <row r="4" spans="1:13" s="211" customFormat="1" ht="20.25" customHeight="1">
      <c r="A4" s="770" t="s">
        <v>764</v>
      </c>
      <c r="B4" s="770"/>
      <c r="C4" s="770"/>
      <c r="D4" s="770"/>
      <c r="E4" s="770"/>
      <c r="F4" s="770"/>
      <c r="G4" s="770"/>
      <c r="H4" s="770"/>
      <c r="I4" s="770"/>
      <c r="J4" s="770"/>
      <c r="K4" s="770"/>
      <c r="L4" s="770"/>
      <c r="M4" s="770"/>
    </row>
    <row r="6" spans="1:10" ht="12.75">
      <c r="A6" s="566" t="s">
        <v>876</v>
      </c>
      <c r="B6" s="566"/>
      <c r="C6" s="213"/>
      <c r="D6" s="213"/>
      <c r="E6" s="213"/>
      <c r="F6" s="213"/>
      <c r="G6" s="213"/>
      <c r="H6" s="213"/>
      <c r="I6" s="213"/>
      <c r="J6" s="213"/>
    </row>
    <row r="7" spans="1:10" ht="12.75">
      <c r="A7" s="212"/>
      <c r="B7" s="213"/>
      <c r="C7" s="213"/>
      <c r="D7" s="213"/>
      <c r="E7" s="213"/>
      <c r="F7" s="213"/>
      <c r="G7" s="213"/>
      <c r="H7" s="213"/>
      <c r="I7" s="213"/>
      <c r="J7" s="213"/>
    </row>
    <row r="8" spans="1:10" ht="12.75">
      <c r="A8" s="212"/>
      <c r="B8" s="213"/>
      <c r="C8" s="213"/>
      <c r="D8" s="213"/>
      <c r="E8" s="213"/>
      <c r="F8" s="213"/>
      <c r="G8" s="213"/>
      <c r="H8" s="213"/>
      <c r="I8" s="213"/>
      <c r="J8" s="213"/>
    </row>
    <row r="9" spans="1:10" ht="12.75">
      <c r="A9" s="774" t="s">
        <v>852</v>
      </c>
      <c r="B9" s="774"/>
      <c r="C9" s="774"/>
      <c r="D9" s="774"/>
      <c r="E9" s="774"/>
      <c r="F9" s="774"/>
      <c r="G9" s="218" t="s">
        <v>1006</v>
      </c>
      <c r="H9" s="213"/>
      <c r="I9" s="213"/>
      <c r="J9" s="213"/>
    </row>
    <row r="10" spans="1:10" ht="12.75">
      <c r="A10" s="774" t="s">
        <v>853</v>
      </c>
      <c r="B10" s="774"/>
      <c r="C10" s="774"/>
      <c r="D10" s="774"/>
      <c r="E10" s="774"/>
      <c r="F10" s="774"/>
      <c r="G10" s="218"/>
      <c r="H10" s="213"/>
      <c r="I10" s="213"/>
      <c r="J10" s="213"/>
    </row>
    <row r="12" spans="1:16" s="214" customFormat="1" ht="15" customHeight="1">
      <c r="A12" s="208"/>
      <c r="B12" s="208"/>
      <c r="C12" s="208"/>
      <c r="D12" s="208"/>
      <c r="E12" s="208"/>
      <c r="F12" s="208"/>
      <c r="G12" s="208"/>
      <c r="H12" s="208"/>
      <c r="I12" s="208"/>
      <c r="J12" s="208"/>
      <c r="K12" s="633" t="s">
        <v>772</v>
      </c>
      <c r="L12" s="633"/>
      <c r="M12" s="633"/>
      <c r="N12" s="633"/>
      <c r="O12" s="633"/>
      <c r="P12" s="633"/>
    </row>
    <row r="13" spans="1:16" s="214" customFormat="1" ht="20.25" customHeight="1">
      <c r="A13" s="699" t="s">
        <v>2</v>
      </c>
      <c r="B13" s="699" t="s">
        <v>3</v>
      </c>
      <c r="C13" s="710" t="s">
        <v>261</v>
      </c>
      <c r="D13" s="710" t="s">
        <v>539</v>
      </c>
      <c r="E13" s="773" t="s">
        <v>652</v>
      </c>
      <c r="F13" s="773"/>
      <c r="G13" s="773"/>
      <c r="H13" s="773"/>
      <c r="I13" s="773"/>
      <c r="J13" s="773"/>
      <c r="K13" s="773"/>
      <c r="L13" s="773"/>
      <c r="M13" s="773"/>
      <c r="N13" s="773"/>
      <c r="O13" s="773"/>
      <c r="P13" s="773"/>
    </row>
    <row r="14" spans="1:16" s="214" customFormat="1" ht="35.25" customHeight="1">
      <c r="A14" s="771"/>
      <c r="B14" s="771"/>
      <c r="C14" s="711"/>
      <c r="D14" s="711"/>
      <c r="E14" s="286" t="s">
        <v>789</v>
      </c>
      <c r="F14" s="286" t="s">
        <v>264</v>
      </c>
      <c r="G14" s="286" t="s">
        <v>265</v>
      </c>
      <c r="H14" s="286" t="s">
        <v>266</v>
      </c>
      <c r="I14" s="286" t="s">
        <v>267</v>
      </c>
      <c r="J14" s="286" t="s">
        <v>268</v>
      </c>
      <c r="K14" s="286" t="s">
        <v>269</v>
      </c>
      <c r="L14" s="286" t="s">
        <v>270</v>
      </c>
      <c r="M14" s="286" t="s">
        <v>790</v>
      </c>
      <c r="N14" s="226" t="s">
        <v>791</v>
      </c>
      <c r="O14" s="226" t="s">
        <v>844</v>
      </c>
      <c r="P14" s="226" t="s">
        <v>845</v>
      </c>
    </row>
    <row r="15" spans="1:16" s="214" customFormat="1" ht="12.75" customHeight="1">
      <c r="A15" s="217">
        <v>1</v>
      </c>
      <c r="B15" s="217">
        <v>2</v>
      </c>
      <c r="C15" s="217">
        <v>3</v>
      </c>
      <c r="D15" s="217">
        <v>4</v>
      </c>
      <c r="E15" s="217">
        <v>5</v>
      </c>
      <c r="F15" s="217">
        <v>6</v>
      </c>
      <c r="G15" s="217">
        <v>7</v>
      </c>
      <c r="H15" s="217">
        <v>8</v>
      </c>
      <c r="I15" s="217">
        <v>9</v>
      </c>
      <c r="J15" s="217">
        <v>10</v>
      </c>
      <c r="K15" s="217">
        <v>11</v>
      </c>
      <c r="L15" s="217">
        <v>12</v>
      </c>
      <c r="M15" s="217">
        <v>13</v>
      </c>
      <c r="N15" s="217">
        <v>14</v>
      </c>
      <c r="O15" s="217">
        <v>15</v>
      </c>
      <c r="P15" s="217">
        <v>16</v>
      </c>
    </row>
    <row r="16" spans="1:16" ht="12.75">
      <c r="A16" s="5">
        <v>1</v>
      </c>
      <c r="B16" s="156" t="s">
        <v>878</v>
      </c>
      <c r="C16" s="438">
        <v>3153</v>
      </c>
      <c r="D16" s="450">
        <v>2533</v>
      </c>
      <c r="E16" s="450">
        <v>2389.24</v>
      </c>
      <c r="F16" s="438">
        <v>2440</v>
      </c>
      <c r="G16" s="438">
        <v>2480</v>
      </c>
      <c r="H16" s="438">
        <v>2567</v>
      </c>
      <c r="I16" s="438">
        <v>2587</v>
      </c>
      <c r="J16" s="438">
        <v>2533</v>
      </c>
      <c r="K16" s="438">
        <v>2533</v>
      </c>
      <c r="L16" s="438">
        <v>2533</v>
      </c>
      <c r="M16" s="438">
        <v>2533</v>
      </c>
      <c r="N16" s="438">
        <v>2533</v>
      </c>
      <c r="O16" s="438">
        <v>2440</v>
      </c>
      <c r="P16" s="438">
        <v>2533</v>
      </c>
    </row>
    <row r="17" spans="1:16" ht="12.75">
      <c r="A17" s="5">
        <v>2</v>
      </c>
      <c r="B17" s="156" t="s">
        <v>879</v>
      </c>
      <c r="C17" s="438">
        <v>2203</v>
      </c>
      <c r="D17" s="450">
        <v>1674</v>
      </c>
      <c r="E17" s="450">
        <v>1573.2</v>
      </c>
      <c r="F17" s="438">
        <v>1725</v>
      </c>
      <c r="G17" s="438">
        <v>1777</v>
      </c>
      <c r="H17" s="438">
        <v>1799</v>
      </c>
      <c r="I17" s="438">
        <v>1796</v>
      </c>
      <c r="J17" s="438">
        <v>1674</v>
      </c>
      <c r="K17" s="438">
        <v>1674</v>
      </c>
      <c r="L17" s="438">
        <v>1674</v>
      </c>
      <c r="M17" s="438">
        <v>1674</v>
      </c>
      <c r="N17" s="438">
        <v>1674</v>
      </c>
      <c r="O17" s="438">
        <v>1725</v>
      </c>
      <c r="P17" s="438">
        <v>1674</v>
      </c>
    </row>
    <row r="18" spans="1:16" ht="12.75">
      <c r="A18" s="5">
        <v>3</v>
      </c>
      <c r="B18" s="156" t="s">
        <v>880</v>
      </c>
      <c r="C18" s="438">
        <v>1892</v>
      </c>
      <c r="D18" s="450">
        <v>1485</v>
      </c>
      <c r="E18" s="450">
        <v>1371.72</v>
      </c>
      <c r="F18" s="438">
        <v>1440</v>
      </c>
      <c r="G18" s="438">
        <v>1429</v>
      </c>
      <c r="H18" s="438">
        <v>1307</v>
      </c>
      <c r="I18" s="438">
        <v>1454</v>
      </c>
      <c r="J18" s="438">
        <v>1485</v>
      </c>
      <c r="K18" s="438">
        <v>1485</v>
      </c>
      <c r="L18" s="438">
        <v>1485</v>
      </c>
      <c r="M18" s="438">
        <v>1485</v>
      </c>
      <c r="N18" s="438">
        <v>1485</v>
      </c>
      <c r="O18" s="438">
        <v>1440</v>
      </c>
      <c r="P18" s="438">
        <v>1485</v>
      </c>
    </row>
    <row r="19" spans="1:16" s="137" customFormat="1" ht="12.75" customHeight="1">
      <c r="A19" s="5">
        <v>4</v>
      </c>
      <c r="B19" s="156" t="s">
        <v>881</v>
      </c>
      <c r="C19" s="438">
        <v>1143</v>
      </c>
      <c r="D19" s="450">
        <v>1013</v>
      </c>
      <c r="E19" s="450">
        <v>943</v>
      </c>
      <c r="F19" s="438">
        <v>992</v>
      </c>
      <c r="G19" s="438">
        <v>1015</v>
      </c>
      <c r="H19" s="438">
        <v>881</v>
      </c>
      <c r="I19" s="438">
        <v>1023</v>
      </c>
      <c r="J19" s="438">
        <v>1013</v>
      </c>
      <c r="K19" s="438">
        <v>1013</v>
      </c>
      <c r="L19" s="438">
        <v>1013</v>
      </c>
      <c r="M19" s="438">
        <v>1013</v>
      </c>
      <c r="N19" s="438">
        <v>1013</v>
      </c>
      <c r="O19" s="438">
        <v>992</v>
      </c>
      <c r="P19" s="438">
        <v>1013</v>
      </c>
    </row>
    <row r="20" spans="1:16" s="137" customFormat="1" ht="12.75" customHeight="1">
      <c r="A20" s="5">
        <v>5</v>
      </c>
      <c r="B20" s="156" t="s">
        <v>882</v>
      </c>
      <c r="C20" s="439">
        <v>2078</v>
      </c>
      <c r="D20" s="451">
        <v>1674</v>
      </c>
      <c r="E20" s="451">
        <v>1564.92</v>
      </c>
      <c r="F20" s="439">
        <v>1665</v>
      </c>
      <c r="G20" s="439">
        <v>1702</v>
      </c>
      <c r="H20" s="439">
        <v>1697</v>
      </c>
      <c r="I20" s="439">
        <v>1688</v>
      </c>
      <c r="J20" s="438">
        <v>1674</v>
      </c>
      <c r="K20" s="438">
        <v>1674</v>
      </c>
      <c r="L20" s="438">
        <v>1674</v>
      </c>
      <c r="M20" s="438">
        <v>1674</v>
      </c>
      <c r="N20" s="438">
        <v>1674</v>
      </c>
      <c r="O20" s="438">
        <v>1665</v>
      </c>
      <c r="P20" s="438">
        <v>1674</v>
      </c>
    </row>
    <row r="21" spans="1:16" s="137" customFormat="1" ht="12.75" customHeight="1">
      <c r="A21" s="5">
        <v>6</v>
      </c>
      <c r="B21" s="156" t="s">
        <v>883</v>
      </c>
      <c r="C21" s="439">
        <v>1203</v>
      </c>
      <c r="D21" s="451">
        <v>896</v>
      </c>
      <c r="E21" s="451">
        <v>828</v>
      </c>
      <c r="F21" s="439">
        <v>882</v>
      </c>
      <c r="G21" s="439">
        <v>898</v>
      </c>
      <c r="H21" s="439">
        <v>840</v>
      </c>
      <c r="I21" s="439">
        <v>914</v>
      </c>
      <c r="J21" s="438">
        <v>896</v>
      </c>
      <c r="K21" s="438">
        <v>896</v>
      </c>
      <c r="L21" s="438">
        <v>896</v>
      </c>
      <c r="M21" s="438">
        <v>896</v>
      </c>
      <c r="N21" s="438">
        <v>896</v>
      </c>
      <c r="O21" s="438">
        <v>882</v>
      </c>
      <c r="P21" s="438">
        <v>896</v>
      </c>
    </row>
    <row r="22" spans="1:16" ht="12.75" customHeight="1">
      <c r="A22" s="5">
        <v>7</v>
      </c>
      <c r="B22" s="156" t="s">
        <v>884</v>
      </c>
      <c r="C22" s="438">
        <v>3126</v>
      </c>
      <c r="D22" s="450">
        <v>2350</v>
      </c>
      <c r="E22" s="450">
        <v>2231</v>
      </c>
      <c r="F22" s="438">
        <v>2339</v>
      </c>
      <c r="G22" s="438">
        <v>2353</v>
      </c>
      <c r="H22" s="438">
        <v>2301</v>
      </c>
      <c r="I22" s="438">
        <v>2365</v>
      </c>
      <c r="J22" s="438">
        <v>2350</v>
      </c>
      <c r="K22" s="438">
        <v>2350</v>
      </c>
      <c r="L22" s="438">
        <v>2350</v>
      </c>
      <c r="M22" s="438">
        <v>2350</v>
      </c>
      <c r="N22" s="438">
        <v>2350</v>
      </c>
      <c r="O22" s="438">
        <v>2339</v>
      </c>
      <c r="P22" s="438">
        <v>2350</v>
      </c>
    </row>
    <row r="23" spans="1:16" ht="12.75">
      <c r="A23" s="5">
        <v>8</v>
      </c>
      <c r="B23" s="156" t="s">
        <v>885</v>
      </c>
      <c r="C23" s="438">
        <v>900</v>
      </c>
      <c r="D23" s="450">
        <v>786</v>
      </c>
      <c r="E23" s="450">
        <v>719.44</v>
      </c>
      <c r="F23" s="438">
        <v>741</v>
      </c>
      <c r="G23" s="438">
        <v>782</v>
      </c>
      <c r="H23" s="438">
        <v>661</v>
      </c>
      <c r="I23" s="438">
        <v>794</v>
      </c>
      <c r="J23" s="438">
        <v>786</v>
      </c>
      <c r="K23" s="438">
        <v>786</v>
      </c>
      <c r="L23" s="438">
        <v>786</v>
      </c>
      <c r="M23" s="438">
        <v>786</v>
      </c>
      <c r="N23" s="438">
        <v>786</v>
      </c>
      <c r="O23" s="438">
        <v>741</v>
      </c>
      <c r="P23" s="438">
        <v>786</v>
      </c>
    </row>
    <row r="24" spans="1:16" ht="12.75">
      <c r="A24" s="5">
        <v>9</v>
      </c>
      <c r="B24" s="156" t="s">
        <v>886</v>
      </c>
      <c r="C24" s="438">
        <v>529</v>
      </c>
      <c r="D24" s="450">
        <v>445</v>
      </c>
      <c r="E24" s="450">
        <v>447.12</v>
      </c>
      <c r="F24" s="438">
        <v>468</v>
      </c>
      <c r="G24" s="438">
        <v>482</v>
      </c>
      <c r="H24" s="438">
        <v>456</v>
      </c>
      <c r="I24" s="438">
        <v>488</v>
      </c>
      <c r="J24" s="438">
        <v>445</v>
      </c>
      <c r="K24" s="438">
        <v>445</v>
      </c>
      <c r="L24" s="438">
        <v>445</v>
      </c>
      <c r="M24" s="438">
        <v>445</v>
      </c>
      <c r="N24" s="438">
        <v>445</v>
      </c>
      <c r="O24" s="438">
        <v>468</v>
      </c>
      <c r="P24" s="438">
        <v>445</v>
      </c>
    </row>
    <row r="25" spans="1:16" ht="12.75">
      <c r="A25" s="5">
        <v>10</v>
      </c>
      <c r="B25" s="156" t="s">
        <v>887</v>
      </c>
      <c r="C25" s="438">
        <v>1685</v>
      </c>
      <c r="D25" s="450">
        <v>1319</v>
      </c>
      <c r="E25" s="450">
        <v>1232.8</v>
      </c>
      <c r="F25" s="438">
        <v>1027</v>
      </c>
      <c r="G25" s="438">
        <v>1295</v>
      </c>
      <c r="H25" s="438">
        <v>1273</v>
      </c>
      <c r="I25" s="438">
        <v>1327</v>
      </c>
      <c r="J25" s="438">
        <v>1319</v>
      </c>
      <c r="K25" s="438">
        <v>1319</v>
      </c>
      <c r="L25" s="438">
        <v>1319</v>
      </c>
      <c r="M25" s="438">
        <v>1319</v>
      </c>
      <c r="N25" s="438">
        <v>1319</v>
      </c>
      <c r="O25" s="438">
        <v>1327</v>
      </c>
      <c r="P25" s="438">
        <v>1319</v>
      </c>
    </row>
    <row r="26" spans="1:16" ht="12.75">
      <c r="A26" s="5">
        <v>11</v>
      </c>
      <c r="B26" s="156" t="s">
        <v>888</v>
      </c>
      <c r="C26" s="438">
        <v>1895</v>
      </c>
      <c r="D26" s="450">
        <v>1538</v>
      </c>
      <c r="E26" s="450">
        <v>1440.72</v>
      </c>
      <c r="F26" s="438">
        <v>1537</v>
      </c>
      <c r="G26" s="438">
        <v>1559</v>
      </c>
      <c r="H26" s="438">
        <v>1541</v>
      </c>
      <c r="I26" s="438">
        <v>1621</v>
      </c>
      <c r="J26" s="438">
        <v>1538</v>
      </c>
      <c r="K26" s="438">
        <v>1538</v>
      </c>
      <c r="L26" s="438">
        <v>1538</v>
      </c>
      <c r="M26" s="438">
        <v>1538</v>
      </c>
      <c r="N26" s="438">
        <v>1538</v>
      </c>
      <c r="O26" s="438">
        <v>1537</v>
      </c>
      <c r="P26" s="438">
        <v>1538</v>
      </c>
    </row>
    <row r="27" spans="1:16" ht="12.75">
      <c r="A27" s="5">
        <v>12</v>
      </c>
      <c r="B27" s="156" t="s">
        <v>889</v>
      </c>
      <c r="C27" s="438">
        <v>2456</v>
      </c>
      <c r="D27" s="450">
        <v>1928</v>
      </c>
      <c r="E27" s="450">
        <v>1733.28</v>
      </c>
      <c r="F27" s="438">
        <v>1866</v>
      </c>
      <c r="G27" s="438">
        <v>1856</v>
      </c>
      <c r="H27" s="438">
        <v>1920</v>
      </c>
      <c r="I27" s="438">
        <v>1882</v>
      </c>
      <c r="J27" s="438">
        <v>1928</v>
      </c>
      <c r="K27" s="438">
        <v>1928</v>
      </c>
      <c r="L27" s="438">
        <v>1928</v>
      </c>
      <c r="M27" s="438">
        <v>1928</v>
      </c>
      <c r="N27" s="438">
        <v>1928</v>
      </c>
      <c r="O27" s="438">
        <v>1866</v>
      </c>
      <c r="P27" s="438">
        <v>1928</v>
      </c>
    </row>
    <row r="28" spans="1:16" ht="12.75">
      <c r="A28" s="5">
        <v>13</v>
      </c>
      <c r="B28" s="156" t="s">
        <v>890</v>
      </c>
      <c r="C28" s="438">
        <v>2110</v>
      </c>
      <c r="D28" s="450">
        <v>1403</v>
      </c>
      <c r="E28" s="450">
        <v>1396.56</v>
      </c>
      <c r="F28" s="438">
        <v>1507</v>
      </c>
      <c r="G28" s="438">
        <v>1465</v>
      </c>
      <c r="H28" s="438">
        <v>1428</v>
      </c>
      <c r="I28" s="438">
        <v>1455</v>
      </c>
      <c r="J28" s="438">
        <v>1403</v>
      </c>
      <c r="K28" s="438">
        <v>1403</v>
      </c>
      <c r="L28" s="438">
        <v>1403</v>
      </c>
      <c r="M28" s="438">
        <v>1403</v>
      </c>
      <c r="N28" s="438">
        <v>1403</v>
      </c>
      <c r="O28" s="438">
        <v>1507</v>
      </c>
      <c r="P28" s="438">
        <v>1403</v>
      </c>
    </row>
    <row r="29" spans="1:16" ht="12.75">
      <c r="A29" s="5">
        <v>14</v>
      </c>
      <c r="B29" s="156" t="s">
        <v>891</v>
      </c>
      <c r="C29" s="438">
        <v>1776</v>
      </c>
      <c r="D29" s="450">
        <v>1355</v>
      </c>
      <c r="E29" s="450">
        <v>1251.2</v>
      </c>
      <c r="F29" s="438">
        <v>1363</v>
      </c>
      <c r="G29" s="438">
        <v>1386</v>
      </c>
      <c r="H29" s="438">
        <v>1382</v>
      </c>
      <c r="I29" s="438">
        <v>1367</v>
      </c>
      <c r="J29" s="438">
        <v>1355</v>
      </c>
      <c r="K29" s="438">
        <v>1355</v>
      </c>
      <c r="L29" s="438">
        <v>1355</v>
      </c>
      <c r="M29" s="438">
        <v>1355</v>
      </c>
      <c r="N29" s="438">
        <v>1355</v>
      </c>
      <c r="O29" s="438">
        <v>1363</v>
      </c>
      <c r="P29" s="438">
        <v>1355</v>
      </c>
    </row>
    <row r="30" spans="1:16" ht="12.75">
      <c r="A30" s="5">
        <v>15</v>
      </c>
      <c r="B30" s="156" t="s">
        <v>892</v>
      </c>
      <c r="C30" s="438">
        <v>3045</v>
      </c>
      <c r="D30" s="450">
        <v>2456</v>
      </c>
      <c r="E30" s="450">
        <v>2243.88</v>
      </c>
      <c r="F30" s="438">
        <v>2051</v>
      </c>
      <c r="G30" s="438">
        <v>2510</v>
      </c>
      <c r="H30" s="438">
        <v>2511</v>
      </c>
      <c r="I30" s="438">
        <v>2361</v>
      </c>
      <c r="J30" s="438">
        <v>2456</v>
      </c>
      <c r="K30" s="438">
        <v>2456</v>
      </c>
      <c r="L30" s="438">
        <v>2456</v>
      </c>
      <c r="M30" s="438">
        <v>2456</v>
      </c>
      <c r="N30" s="438">
        <v>2456</v>
      </c>
      <c r="O30" s="438">
        <v>2451</v>
      </c>
      <c r="P30" s="438">
        <v>2456</v>
      </c>
    </row>
    <row r="31" spans="1:16" ht="12.75">
      <c r="A31" s="5">
        <v>16</v>
      </c>
      <c r="B31" s="156" t="s">
        <v>893</v>
      </c>
      <c r="C31" s="438">
        <v>2015</v>
      </c>
      <c r="D31" s="450">
        <v>1500</v>
      </c>
      <c r="E31" s="450">
        <v>1357</v>
      </c>
      <c r="F31" s="438">
        <v>1513</v>
      </c>
      <c r="G31" s="438">
        <v>1548</v>
      </c>
      <c r="H31" s="438">
        <v>1146</v>
      </c>
      <c r="I31" s="438">
        <v>1519</v>
      </c>
      <c r="J31" s="438">
        <v>1500</v>
      </c>
      <c r="K31" s="438">
        <v>1500</v>
      </c>
      <c r="L31" s="438">
        <v>1500</v>
      </c>
      <c r="M31" s="438">
        <v>1500</v>
      </c>
      <c r="N31" s="438">
        <v>1500</v>
      </c>
      <c r="O31" s="438">
        <v>1513</v>
      </c>
      <c r="P31" s="438">
        <v>1500</v>
      </c>
    </row>
    <row r="32" spans="1:16" ht="12.75">
      <c r="A32" s="5">
        <v>17</v>
      </c>
      <c r="B32" s="156" t="s">
        <v>894</v>
      </c>
      <c r="C32" s="438">
        <v>414</v>
      </c>
      <c r="D32" s="450">
        <v>261</v>
      </c>
      <c r="E32" s="450">
        <v>242.88</v>
      </c>
      <c r="F32" s="438">
        <v>272</v>
      </c>
      <c r="G32" s="438">
        <v>266</v>
      </c>
      <c r="H32" s="438">
        <v>269</v>
      </c>
      <c r="I32" s="438">
        <v>257</v>
      </c>
      <c r="J32" s="438">
        <v>261</v>
      </c>
      <c r="K32" s="438">
        <v>261</v>
      </c>
      <c r="L32" s="438">
        <v>261</v>
      </c>
      <c r="M32" s="438">
        <v>261</v>
      </c>
      <c r="N32" s="438">
        <v>261</v>
      </c>
      <c r="O32" s="438">
        <v>272</v>
      </c>
      <c r="P32" s="438">
        <v>261</v>
      </c>
    </row>
    <row r="33" spans="1:16" ht="12.75">
      <c r="A33" s="5">
        <v>18</v>
      </c>
      <c r="B33" s="156" t="s">
        <v>895</v>
      </c>
      <c r="C33" s="438">
        <v>2070</v>
      </c>
      <c r="D33" s="450">
        <v>1464</v>
      </c>
      <c r="E33" s="450">
        <v>1327.56</v>
      </c>
      <c r="F33" s="438">
        <v>1435</v>
      </c>
      <c r="G33" s="438">
        <v>1441</v>
      </c>
      <c r="H33" s="438">
        <v>1452</v>
      </c>
      <c r="I33" s="438">
        <v>1408</v>
      </c>
      <c r="J33" s="438">
        <v>1464</v>
      </c>
      <c r="K33" s="438">
        <v>1464</v>
      </c>
      <c r="L33" s="438">
        <v>1464</v>
      </c>
      <c r="M33" s="438">
        <v>1464</v>
      </c>
      <c r="N33" s="438">
        <v>1464</v>
      </c>
      <c r="O33" s="438">
        <v>1435</v>
      </c>
      <c r="P33" s="438">
        <v>1464</v>
      </c>
    </row>
    <row r="34" spans="1:16" ht="12.75">
      <c r="A34" s="5">
        <v>19</v>
      </c>
      <c r="B34" s="156" t="s">
        <v>896</v>
      </c>
      <c r="C34" s="438">
        <v>3246</v>
      </c>
      <c r="D34" s="450">
        <v>2242</v>
      </c>
      <c r="E34" s="450">
        <v>1882.32</v>
      </c>
      <c r="F34" s="438">
        <v>2293</v>
      </c>
      <c r="G34" s="438">
        <v>2163</v>
      </c>
      <c r="H34" s="438">
        <v>2305</v>
      </c>
      <c r="I34" s="438">
        <v>1136</v>
      </c>
      <c r="J34" s="438">
        <v>2242</v>
      </c>
      <c r="K34" s="438">
        <v>2242</v>
      </c>
      <c r="L34" s="438">
        <v>2242</v>
      </c>
      <c r="M34" s="438">
        <v>2242</v>
      </c>
      <c r="N34" s="438">
        <v>2242</v>
      </c>
      <c r="O34" s="438">
        <v>2293</v>
      </c>
      <c r="P34" s="438">
        <v>2242</v>
      </c>
    </row>
    <row r="35" spans="1:16" ht="12.75">
      <c r="A35" s="5">
        <v>20</v>
      </c>
      <c r="B35" s="156" t="s">
        <v>897</v>
      </c>
      <c r="C35" s="438">
        <v>2620</v>
      </c>
      <c r="D35" s="450">
        <v>1809</v>
      </c>
      <c r="E35" s="450">
        <v>1637.6</v>
      </c>
      <c r="F35" s="438">
        <v>1829</v>
      </c>
      <c r="G35" s="438">
        <v>1752</v>
      </c>
      <c r="H35" s="438">
        <v>1792</v>
      </c>
      <c r="I35" s="438">
        <v>1791</v>
      </c>
      <c r="J35" s="438">
        <v>1809</v>
      </c>
      <c r="K35" s="438">
        <v>1809</v>
      </c>
      <c r="L35" s="438">
        <v>1809</v>
      </c>
      <c r="M35" s="438">
        <v>1809</v>
      </c>
      <c r="N35" s="438">
        <v>1809</v>
      </c>
      <c r="O35" s="438">
        <v>1829</v>
      </c>
      <c r="P35" s="438">
        <v>1809</v>
      </c>
    </row>
    <row r="36" spans="1:16" ht="12.75">
      <c r="A36" s="5">
        <v>21</v>
      </c>
      <c r="B36" s="156" t="s">
        <v>898</v>
      </c>
      <c r="C36" s="438">
        <v>2425</v>
      </c>
      <c r="D36" s="450">
        <v>1861</v>
      </c>
      <c r="E36" s="450">
        <v>1587</v>
      </c>
      <c r="F36" s="438">
        <v>1819</v>
      </c>
      <c r="G36" s="438">
        <v>1850</v>
      </c>
      <c r="H36" s="438">
        <v>1501</v>
      </c>
      <c r="I36" s="438">
        <v>1921</v>
      </c>
      <c r="J36" s="438">
        <v>1861</v>
      </c>
      <c r="K36" s="438">
        <v>1861</v>
      </c>
      <c r="L36" s="438">
        <v>1861</v>
      </c>
      <c r="M36" s="438">
        <v>1861</v>
      </c>
      <c r="N36" s="438">
        <v>1861</v>
      </c>
      <c r="O36" s="438">
        <v>1819</v>
      </c>
      <c r="P36" s="438">
        <v>1861</v>
      </c>
    </row>
    <row r="37" spans="1:16" ht="12.75">
      <c r="A37" s="5">
        <v>22</v>
      </c>
      <c r="B37" s="156" t="s">
        <v>899</v>
      </c>
      <c r="C37" s="438">
        <v>2995</v>
      </c>
      <c r="D37" s="450">
        <v>2183</v>
      </c>
      <c r="E37" s="450">
        <v>1944.88</v>
      </c>
      <c r="F37" s="438">
        <v>2185</v>
      </c>
      <c r="G37" s="438">
        <v>2186</v>
      </c>
      <c r="H37" s="438">
        <v>2162</v>
      </c>
      <c r="I37" s="438">
        <v>2205</v>
      </c>
      <c r="J37" s="438">
        <v>1083</v>
      </c>
      <c r="K37" s="438">
        <v>2183</v>
      </c>
      <c r="L37" s="438">
        <v>2183</v>
      </c>
      <c r="M37" s="438">
        <v>2183</v>
      </c>
      <c r="N37" s="438">
        <v>2183</v>
      </c>
      <c r="O37" s="438">
        <v>2185</v>
      </c>
      <c r="P37" s="438">
        <v>2183</v>
      </c>
    </row>
    <row r="38" spans="1:16" ht="12.75">
      <c r="A38" s="5">
        <v>23</v>
      </c>
      <c r="B38" s="156" t="s">
        <v>900</v>
      </c>
      <c r="C38" s="438">
        <v>2557</v>
      </c>
      <c r="D38" s="450">
        <v>2299</v>
      </c>
      <c r="E38" s="450">
        <v>2034.12</v>
      </c>
      <c r="F38" s="438">
        <v>2179</v>
      </c>
      <c r="G38" s="438">
        <v>1462</v>
      </c>
      <c r="H38" s="438">
        <v>2340</v>
      </c>
      <c r="I38" s="438">
        <v>2182</v>
      </c>
      <c r="J38" s="438">
        <v>2299</v>
      </c>
      <c r="K38" s="438">
        <v>2299</v>
      </c>
      <c r="L38" s="438">
        <v>2299</v>
      </c>
      <c r="M38" s="438">
        <v>2299</v>
      </c>
      <c r="N38" s="438">
        <v>2299</v>
      </c>
      <c r="O38" s="438">
        <v>2179</v>
      </c>
      <c r="P38" s="438">
        <v>2299</v>
      </c>
    </row>
    <row r="39" spans="1:16" ht="12.75">
      <c r="A39" s="5">
        <v>24</v>
      </c>
      <c r="B39" s="156" t="s">
        <v>901</v>
      </c>
      <c r="C39" s="438">
        <v>2269</v>
      </c>
      <c r="D39" s="450">
        <v>1595</v>
      </c>
      <c r="E39" s="450">
        <v>1437.04</v>
      </c>
      <c r="F39" s="438">
        <v>1564</v>
      </c>
      <c r="G39" s="438">
        <v>1595</v>
      </c>
      <c r="H39" s="438">
        <v>1636</v>
      </c>
      <c r="I39" s="438">
        <v>1641</v>
      </c>
      <c r="J39" s="438">
        <v>1595</v>
      </c>
      <c r="K39" s="438">
        <v>1595</v>
      </c>
      <c r="L39" s="438">
        <v>1595</v>
      </c>
      <c r="M39" s="438">
        <v>1595</v>
      </c>
      <c r="N39" s="438">
        <v>1595</v>
      </c>
      <c r="O39" s="438">
        <v>1564</v>
      </c>
      <c r="P39" s="438">
        <v>1595</v>
      </c>
    </row>
    <row r="40" spans="1:16" ht="12.75">
      <c r="A40" s="5">
        <v>25</v>
      </c>
      <c r="B40" s="156" t="s">
        <v>902</v>
      </c>
      <c r="C40" s="438">
        <v>1516</v>
      </c>
      <c r="D40" s="450">
        <v>902</v>
      </c>
      <c r="E40" s="450">
        <v>756.24</v>
      </c>
      <c r="F40" s="438">
        <v>880</v>
      </c>
      <c r="G40" s="438">
        <v>700</v>
      </c>
      <c r="H40" s="438">
        <v>911</v>
      </c>
      <c r="I40" s="438">
        <v>921</v>
      </c>
      <c r="J40" s="438">
        <v>902</v>
      </c>
      <c r="K40" s="438">
        <v>902</v>
      </c>
      <c r="L40" s="438">
        <v>902</v>
      </c>
      <c r="M40" s="438">
        <v>902</v>
      </c>
      <c r="N40" s="438">
        <v>902</v>
      </c>
      <c r="O40" s="438">
        <v>880</v>
      </c>
      <c r="P40" s="438">
        <v>902</v>
      </c>
    </row>
    <row r="41" spans="1:16" ht="12.75">
      <c r="A41" s="5">
        <v>26</v>
      </c>
      <c r="B41" s="156" t="s">
        <v>903</v>
      </c>
      <c r="C41" s="438">
        <v>1940</v>
      </c>
      <c r="D41" s="450">
        <v>1366</v>
      </c>
      <c r="E41" s="450">
        <v>1177.6</v>
      </c>
      <c r="F41" s="438">
        <v>1291</v>
      </c>
      <c r="G41" s="438">
        <v>1338</v>
      </c>
      <c r="H41" s="438">
        <v>1339</v>
      </c>
      <c r="I41" s="438">
        <v>1395</v>
      </c>
      <c r="J41" s="438">
        <v>1366</v>
      </c>
      <c r="K41" s="438">
        <v>1366</v>
      </c>
      <c r="L41" s="438">
        <v>1366</v>
      </c>
      <c r="M41" s="438">
        <v>1366</v>
      </c>
      <c r="N41" s="438">
        <v>1366</v>
      </c>
      <c r="O41" s="438">
        <v>1291</v>
      </c>
      <c r="P41" s="438">
        <v>1366</v>
      </c>
    </row>
    <row r="42" spans="1:16" ht="12.75">
      <c r="A42" s="5">
        <v>27</v>
      </c>
      <c r="B42" s="156" t="s">
        <v>904</v>
      </c>
      <c r="C42" s="438">
        <v>2011</v>
      </c>
      <c r="D42" s="450">
        <v>1552</v>
      </c>
      <c r="E42" s="450">
        <v>1314.68</v>
      </c>
      <c r="F42" s="438">
        <v>1463</v>
      </c>
      <c r="G42" s="438">
        <v>1568</v>
      </c>
      <c r="H42" s="438">
        <v>1548</v>
      </c>
      <c r="I42" s="438">
        <v>1580</v>
      </c>
      <c r="J42" s="438">
        <v>1552</v>
      </c>
      <c r="K42" s="438">
        <v>1552</v>
      </c>
      <c r="L42" s="438">
        <v>1552</v>
      </c>
      <c r="M42" s="438">
        <v>1552</v>
      </c>
      <c r="N42" s="438">
        <v>1552</v>
      </c>
      <c r="O42" s="438">
        <v>1463</v>
      </c>
      <c r="P42" s="438">
        <v>1552</v>
      </c>
    </row>
    <row r="43" spans="1:16" ht="12.75">
      <c r="A43" s="5">
        <v>28</v>
      </c>
      <c r="B43" s="156" t="s">
        <v>905</v>
      </c>
      <c r="C43" s="438">
        <v>1827</v>
      </c>
      <c r="D43" s="450">
        <v>1479</v>
      </c>
      <c r="E43" s="450">
        <v>1379.08</v>
      </c>
      <c r="F43" s="438">
        <v>1433</v>
      </c>
      <c r="G43" s="438">
        <v>1445</v>
      </c>
      <c r="H43" s="438">
        <v>1119</v>
      </c>
      <c r="I43" s="438">
        <v>1464</v>
      </c>
      <c r="J43" s="438">
        <v>1479</v>
      </c>
      <c r="K43" s="438">
        <v>1479</v>
      </c>
      <c r="L43" s="438">
        <v>1179</v>
      </c>
      <c r="M43" s="438">
        <v>1479</v>
      </c>
      <c r="N43" s="438">
        <v>1479</v>
      </c>
      <c r="O43" s="438">
        <v>1433</v>
      </c>
      <c r="P43" s="438">
        <v>1479</v>
      </c>
    </row>
    <row r="44" spans="1:16" ht="12.75">
      <c r="A44" s="5">
        <v>29</v>
      </c>
      <c r="B44" s="156" t="s">
        <v>906</v>
      </c>
      <c r="C44" s="438">
        <v>2010</v>
      </c>
      <c r="D44" s="450">
        <v>1611</v>
      </c>
      <c r="E44" s="450">
        <v>1416.8</v>
      </c>
      <c r="F44" s="438">
        <v>1527</v>
      </c>
      <c r="G44" s="438">
        <v>1552</v>
      </c>
      <c r="H44" s="438">
        <v>1630</v>
      </c>
      <c r="I44" s="438">
        <v>1623</v>
      </c>
      <c r="J44" s="438">
        <v>1611</v>
      </c>
      <c r="K44" s="438">
        <v>1611</v>
      </c>
      <c r="L44" s="438">
        <v>1611</v>
      </c>
      <c r="M44" s="438">
        <v>1611</v>
      </c>
      <c r="N44" s="438">
        <v>1611</v>
      </c>
      <c r="O44" s="438">
        <v>1527</v>
      </c>
      <c r="P44" s="438">
        <v>1611</v>
      </c>
    </row>
    <row r="45" spans="1:16" ht="12.75">
      <c r="A45" s="5">
        <v>30</v>
      </c>
      <c r="B45" s="156" t="s">
        <v>907</v>
      </c>
      <c r="C45" s="438">
        <v>1011</v>
      </c>
      <c r="D45" s="450">
        <v>874</v>
      </c>
      <c r="E45" s="450">
        <v>814.2</v>
      </c>
      <c r="F45" s="438">
        <v>867</v>
      </c>
      <c r="G45" s="438">
        <v>876</v>
      </c>
      <c r="H45" s="438">
        <v>665</v>
      </c>
      <c r="I45" s="438">
        <v>882</v>
      </c>
      <c r="J45" s="438">
        <v>874</v>
      </c>
      <c r="K45" s="438">
        <v>874</v>
      </c>
      <c r="L45" s="438">
        <v>874</v>
      </c>
      <c r="M45" s="438">
        <v>874</v>
      </c>
      <c r="N45" s="438">
        <v>874</v>
      </c>
      <c r="O45" s="438">
        <v>867</v>
      </c>
      <c r="P45" s="438">
        <v>874</v>
      </c>
    </row>
    <row r="46" spans="1:16" ht="12.75">
      <c r="A46" s="5">
        <v>31</v>
      </c>
      <c r="B46" s="321" t="s">
        <v>908</v>
      </c>
      <c r="C46" s="438">
        <v>477</v>
      </c>
      <c r="D46" s="450">
        <v>423</v>
      </c>
      <c r="E46" s="450">
        <v>394.68</v>
      </c>
      <c r="F46" s="438">
        <v>419</v>
      </c>
      <c r="G46" s="438">
        <v>423</v>
      </c>
      <c r="H46" s="438">
        <v>319</v>
      </c>
      <c r="I46" s="438">
        <v>427</v>
      </c>
      <c r="J46" s="438">
        <v>423</v>
      </c>
      <c r="K46" s="438">
        <v>423</v>
      </c>
      <c r="L46" s="438">
        <v>423</v>
      </c>
      <c r="M46" s="438">
        <v>423</v>
      </c>
      <c r="N46" s="438">
        <v>423</v>
      </c>
      <c r="O46" s="438">
        <v>419</v>
      </c>
      <c r="P46" s="438">
        <v>423</v>
      </c>
    </row>
    <row r="47" spans="1:16" ht="12.75">
      <c r="A47" s="5">
        <v>32</v>
      </c>
      <c r="B47" s="321" t="s">
        <v>909</v>
      </c>
      <c r="C47" s="438">
        <v>753</v>
      </c>
      <c r="D47" s="450">
        <v>583</v>
      </c>
      <c r="E47" s="450">
        <v>526.24</v>
      </c>
      <c r="F47" s="438">
        <v>530</v>
      </c>
      <c r="G47" s="438">
        <v>569</v>
      </c>
      <c r="H47" s="438">
        <v>587</v>
      </c>
      <c r="I47" s="438">
        <v>599</v>
      </c>
      <c r="J47" s="438">
        <v>583</v>
      </c>
      <c r="K47" s="438">
        <v>583</v>
      </c>
      <c r="L47" s="438">
        <v>583</v>
      </c>
      <c r="M47" s="438">
        <v>583</v>
      </c>
      <c r="N47" s="438">
        <v>583</v>
      </c>
      <c r="O47" s="438">
        <v>530</v>
      </c>
      <c r="P47" s="438">
        <v>583</v>
      </c>
    </row>
    <row r="48" spans="1:16" ht="12.75">
      <c r="A48" s="5">
        <v>33</v>
      </c>
      <c r="B48" s="321" t="s">
        <v>910</v>
      </c>
      <c r="C48" s="438">
        <v>1700</v>
      </c>
      <c r="D48" s="450">
        <v>1425</v>
      </c>
      <c r="E48" s="450">
        <v>1264.08</v>
      </c>
      <c r="F48" s="438">
        <v>1372</v>
      </c>
      <c r="G48" s="438">
        <v>1391</v>
      </c>
      <c r="H48" s="438">
        <v>1002</v>
      </c>
      <c r="I48" s="438">
        <v>1412</v>
      </c>
      <c r="J48" s="438">
        <v>1425</v>
      </c>
      <c r="K48" s="438">
        <v>1425</v>
      </c>
      <c r="L48" s="438">
        <v>1425</v>
      </c>
      <c r="M48" s="438">
        <v>1425</v>
      </c>
      <c r="N48" s="438">
        <v>1425</v>
      </c>
      <c r="O48" s="438">
        <v>1372</v>
      </c>
      <c r="P48" s="438">
        <v>1425</v>
      </c>
    </row>
    <row r="49" spans="1:16" ht="12.75">
      <c r="A49" s="5">
        <v>34</v>
      </c>
      <c r="B49" s="321" t="s">
        <v>911</v>
      </c>
      <c r="C49" s="438">
        <v>1059</v>
      </c>
      <c r="D49" s="450">
        <v>852</v>
      </c>
      <c r="E49" s="450">
        <v>798.56</v>
      </c>
      <c r="F49" s="438">
        <v>789</v>
      </c>
      <c r="G49" s="438">
        <v>792</v>
      </c>
      <c r="H49" s="438">
        <v>871</v>
      </c>
      <c r="I49" s="438">
        <v>890</v>
      </c>
      <c r="J49" s="438">
        <v>852</v>
      </c>
      <c r="K49" s="438">
        <v>852</v>
      </c>
      <c r="L49" s="438">
        <v>852</v>
      </c>
      <c r="M49" s="438">
        <v>852</v>
      </c>
      <c r="N49" s="438">
        <v>852</v>
      </c>
      <c r="O49" s="438">
        <v>789</v>
      </c>
      <c r="P49" s="438">
        <v>852</v>
      </c>
    </row>
    <row r="50" spans="1:16" ht="12.75">
      <c r="A50" s="5">
        <v>35</v>
      </c>
      <c r="B50" s="321" t="s">
        <v>912</v>
      </c>
      <c r="C50" s="438">
        <v>1494</v>
      </c>
      <c r="D50" s="450">
        <v>1366</v>
      </c>
      <c r="E50" s="450">
        <v>1208.88</v>
      </c>
      <c r="F50" s="438">
        <v>1289</v>
      </c>
      <c r="G50" s="438">
        <v>1297</v>
      </c>
      <c r="H50" s="438">
        <v>1350</v>
      </c>
      <c r="I50" s="438">
        <v>1295</v>
      </c>
      <c r="J50" s="438">
        <v>1366</v>
      </c>
      <c r="K50" s="438">
        <v>1366</v>
      </c>
      <c r="L50" s="438">
        <v>1366</v>
      </c>
      <c r="M50" s="438">
        <v>1366</v>
      </c>
      <c r="N50" s="438">
        <v>1366</v>
      </c>
      <c r="O50" s="438">
        <v>1289</v>
      </c>
      <c r="P50" s="438">
        <v>1366</v>
      </c>
    </row>
    <row r="51" spans="1:16" ht="12.75">
      <c r="A51" s="5">
        <v>36</v>
      </c>
      <c r="B51" s="321" t="s">
        <v>913</v>
      </c>
      <c r="C51" s="438">
        <v>1285</v>
      </c>
      <c r="D51" s="450">
        <v>955</v>
      </c>
      <c r="E51" s="450">
        <v>897.92</v>
      </c>
      <c r="F51" s="438">
        <v>966</v>
      </c>
      <c r="G51" s="438">
        <v>997</v>
      </c>
      <c r="H51" s="438">
        <v>1004</v>
      </c>
      <c r="I51" s="438">
        <v>962</v>
      </c>
      <c r="J51" s="438">
        <v>955</v>
      </c>
      <c r="K51" s="438">
        <v>955</v>
      </c>
      <c r="L51" s="438">
        <v>955</v>
      </c>
      <c r="M51" s="438">
        <v>955</v>
      </c>
      <c r="N51" s="438">
        <v>955</v>
      </c>
      <c r="O51" s="438">
        <v>966</v>
      </c>
      <c r="P51" s="438">
        <v>955</v>
      </c>
    </row>
    <row r="52" spans="1:16" ht="12.75">
      <c r="A52" s="5">
        <v>37</v>
      </c>
      <c r="B52" s="321" t="s">
        <v>914</v>
      </c>
      <c r="C52" s="438">
        <v>1716</v>
      </c>
      <c r="D52" s="450">
        <v>1300</v>
      </c>
      <c r="E52" s="450">
        <v>684.48</v>
      </c>
      <c r="F52" s="438">
        <v>1354</v>
      </c>
      <c r="G52" s="438">
        <v>1244</v>
      </c>
      <c r="H52" s="438">
        <v>980</v>
      </c>
      <c r="I52" s="438">
        <v>1335</v>
      </c>
      <c r="J52" s="438">
        <v>1300</v>
      </c>
      <c r="K52" s="438">
        <v>1300</v>
      </c>
      <c r="L52" s="438">
        <v>1300</v>
      </c>
      <c r="M52" s="438">
        <v>1300</v>
      </c>
      <c r="N52" s="438">
        <v>1300</v>
      </c>
      <c r="O52" s="438">
        <v>1354</v>
      </c>
      <c r="P52" s="438">
        <v>1300</v>
      </c>
    </row>
    <row r="53" spans="1:16" ht="12.75">
      <c r="A53" s="5">
        <v>38</v>
      </c>
      <c r="B53" s="321" t="s">
        <v>915</v>
      </c>
      <c r="C53" s="438">
        <v>1526</v>
      </c>
      <c r="D53" s="450">
        <v>1176</v>
      </c>
      <c r="E53" s="450">
        <v>1091.12</v>
      </c>
      <c r="F53" s="438">
        <v>1154</v>
      </c>
      <c r="G53" s="438">
        <v>1141</v>
      </c>
      <c r="H53" s="438">
        <v>1212</v>
      </c>
      <c r="I53" s="438">
        <v>1164</v>
      </c>
      <c r="J53" s="438">
        <v>1176</v>
      </c>
      <c r="K53" s="438">
        <v>1176</v>
      </c>
      <c r="L53" s="438">
        <v>1176</v>
      </c>
      <c r="M53" s="438">
        <v>1176</v>
      </c>
      <c r="N53" s="438">
        <v>1176</v>
      </c>
      <c r="O53" s="438">
        <v>1154</v>
      </c>
      <c r="P53" s="438">
        <v>1176</v>
      </c>
    </row>
    <row r="54" spans="1:16" ht="12.75">
      <c r="A54" s="543" t="s">
        <v>14</v>
      </c>
      <c r="B54" s="544"/>
      <c r="C54" s="438">
        <f aca="true" t="shared" si="0" ref="C54:N54">SUM(C16:C53)</f>
        <v>70130</v>
      </c>
      <c r="D54" s="450">
        <f t="shared" si="0"/>
        <v>53933</v>
      </c>
      <c r="E54" s="450">
        <f t="shared" si="0"/>
        <v>48541.04</v>
      </c>
      <c r="F54" s="438">
        <f t="shared" si="0"/>
        <v>52466</v>
      </c>
      <c r="G54" s="438">
        <f t="shared" si="0"/>
        <v>52585</v>
      </c>
      <c r="H54" s="438">
        <f t="shared" si="0"/>
        <v>51704</v>
      </c>
      <c r="I54" s="438">
        <f t="shared" si="0"/>
        <v>53131</v>
      </c>
      <c r="J54" s="438">
        <f t="shared" si="0"/>
        <v>52833</v>
      </c>
      <c r="K54" s="438">
        <f t="shared" si="0"/>
        <v>53933</v>
      </c>
      <c r="L54" s="438">
        <f t="shared" si="0"/>
        <v>53633</v>
      </c>
      <c r="M54" s="438">
        <f t="shared" si="0"/>
        <v>53933</v>
      </c>
      <c r="N54" s="438">
        <f t="shared" si="0"/>
        <v>53933</v>
      </c>
      <c r="O54" s="438">
        <v>53166</v>
      </c>
      <c r="P54" s="438">
        <f>SUM(P16:P53)</f>
        <v>53933</v>
      </c>
    </row>
    <row r="58" spans="13:17" ht="12.75" customHeight="1">
      <c r="M58" s="594" t="s">
        <v>1086</v>
      </c>
      <c r="N58" s="594"/>
      <c r="O58" s="594"/>
      <c r="P58" s="594"/>
      <c r="Q58" s="594"/>
    </row>
    <row r="59" spans="13:17" ht="12.75" customHeight="1">
      <c r="M59" s="594"/>
      <c r="N59" s="594"/>
      <c r="O59" s="594"/>
      <c r="P59" s="594"/>
      <c r="Q59" s="594"/>
    </row>
    <row r="60" spans="13:17" ht="12.75" customHeight="1">
      <c r="M60" s="594"/>
      <c r="N60" s="594"/>
      <c r="O60" s="594"/>
      <c r="P60" s="594"/>
      <c r="Q60" s="594"/>
    </row>
    <row r="61" spans="13:17" ht="12.75" customHeight="1">
      <c r="M61" s="594"/>
      <c r="N61" s="594"/>
      <c r="O61" s="594"/>
      <c r="P61" s="594"/>
      <c r="Q61" s="594"/>
    </row>
  </sheetData>
  <sheetProtection/>
  <mergeCells count="16">
    <mergeCell ref="E13:P13"/>
    <mergeCell ref="K12:P12"/>
    <mergeCell ref="A9:F9"/>
    <mergeCell ref="A10:F10"/>
    <mergeCell ref="A54:B54"/>
    <mergeCell ref="M58:Q61"/>
    <mergeCell ref="L1:M1"/>
    <mergeCell ref="H1:I1"/>
    <mergeCell ref="A3:M3"/>
    <mergeCell ref="A4:M4"/>
    <mergeCell ref="A13:A14"/>
    <mergeCell ref="B13:B14"/>
    <mergeCell ref="C13:C14"/>
    <mergeCell ref="D13:D14"/>
    <mergeCell ref="A6:B6"/>
    <mergeCell ref="C2:J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52.xml><?xml version="1.0" encoding="utf-8"?>
<worksheet xmlns="http://schemas.openxmlformats.org/spreadsheetml/2006/main" xmlns:r="http://schemas.openxmlformats.org/officeDocument/2006/relationships">
  <sheetPr>
    <pageSetUpPr fitToPage="1"/>
  </sheetPr>
  <dimension ref="A1:P56"/>
  <sheetViews>
    <sheetView zoomScaleSheetLayoutView="80" zoomScalePageLayoutView="0" workbookViewId="0" topLeftCell="A40">
      <selection activeCell="K53" sqref="K53:O56"/>
    </sheetView>
  </sheetViews>
  <sheetFormatPr defaultColWidth="9.140625" defaultRowHeight="12.75"/>
  <cols>
    <col min="2" max="2" width="13.140625" style="0" customWidth="1"/>
    <col min="4" max="4" width="8.421875" style="0" customWidth="1"/>
    <col min="5" max="5" width="12.8515625" style="0" customWidth="1"/>
    <col min="6" max="6" width="16.00390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3:16" ht="18">
      <c r="C1" s="642" t="s">
        <v>0</v>
      </c>
      <c r="D1" s="642"/>
      <c r="E1" s="642"/>
      <c r="F1" s="642"/>
      <c r="G1" s="642"/>
      <c r="H1" s="642"/>
      <c r="I1" s="642"/>
      <c r="J1" s="230"/>
      <c r="K1" s="230"/>
      <c r="L1" s="766" t="s">
        <v>522</v>
      </c>
      <c r="M1" s="766"/>
      <c r="N1" s="230"/>
      <c r="O1" s="230"/>
      <c r="P1" s="230"/>
    </row>
    <row r="2" spans="2:16" ht="21">
      <c r="B2" s="643" t="s">
        <v>693</v>
      </c>
      <c r="C2" s="643"/>
      <c r="D2" s="643"/>
      <c r="E2" s="643"/>
      <c r="F2" s="643"/>
      <c r="G2" s="643"/>
      <c r="H2" s="643"/>
      <c r="I2" s="643"/>
      <c r="J2" s="643"/>
      <c r="K2" s="643"/>
      <c r="L2" s="643"/>
      <c r="M2" s="231"/>
      <c r="N2" s="231"/>
      <c r="O2" s="231"/>
      <c r="P2" s="231"/>
    </row>
    <row r="3" spans="3:16" ht="21">
      <c r="C3" s="201"/>
      <c r="D3" s="201"/>
      <c r="E3" s="201"/>
      <c r="F3" s="201"/>
      <c r="G3" s="201"/>
      <c r="H3" s="201"/>
      <c r="I3" s="201"/>
      <c r="J3" s="201"/>
      <c r="K3" s="201"/>
      <c r="L3" s="201"/>
      <c r="M3" s="201"/>
      <c r="N3" s="231"/>
      <c r="O3" s="231"/>
      <c r="P3" s="231"/>
    </row>
    <row r="4" spans="1:13" ht="20.25" customHeight="1">
      <c r="A4" s="782" t="s">
        <v>521</v>
      </c>
      <c r="B4" s="782"/>
      <c r="C4" s="782"/>
      <c r="D4" s="782"/>
      <c r="E4" s="782"/>
      <c r="F4" s="782"/>
      <c r="G4" s="782"/>
      <c r="H4" s="782"/>
      <c r="I4" s="782"/>
      <c r="J4" s="782"/>
      <c r="K4" s="782"/>
      <c r="L4" s="782"/>
      <c r="M4" s="782"/>
    </row>
    <row r="5" spans="1:14" ht="20.25" customHeight="1">
      <c r="A5" s="783" t="s">
        <v>876</v>
      </c>
      <c r="B5" s="783"/>
      <c r="C5" s="783"/>
      <c r="D5" s="783"/>
      <c r="E5" s="783"/>
      <c r="F5" s="783"/>
      <c r="G5" s="783"/>
      <c r="H5" s="631" t="s">
        <v>772</v>
      </c>
      <c r="I5" s="631"/>
      <c r="J5" s="631"/>
      <c r="K5" s="631"/>
      <c r="L5" s="631"/>
      <c r="M5" s="631"/>
      <c r="N5" s="98"/>
    </row>
    <row r="6" spans="1:13" ht="15" customHeight="1">
      <c r="A6" s="690" t="s">
        <v>68</v>
      </c>
      <c r="B6" s="690" t="s">
        <v>282</v>
      </c>
      <c r="C6" s="775" t="s">
        <v>412</v>
      </c>
      <c r="D6" s="776"/>
      <c r="E6" s="776"/>
      <c r="F6" s="776"/>
      <c r="G6" s="777"/>
      <c r="H6" s="688" t="s">
        <v>409</v>
      </c>
      <c r="I6" s="688"/>
      <c r="J6" s="688"/>
      <c r="K6" s="688"/>
      <c r="L6" s="688"/>
      <c r="M6" s="690" t="s">
        <v>283</v>
      </c>
    </row>
    <row r="7" spans="1:13" ht="12.75" customHeight="1">
      <c r="A7" s="691"/>
      <c r="B7" s="691"/>
      <c r="C7" s="778"/>
      <c r="D7" s="779"/>
      <c r="E7" s="779"/>
      <c r="F7" s="779"/>
      <c r="G7" s="780"/>
      <c r="H7" s="688"/>
      <c r="I7" s="688"/>
      <c r="J7" s="688"/>
      <c r="K7" s="688"/>
      <c r="L7" s="688"/>
      <c r="M7" s="691"/>
    </row>
    <row r="8" spans="1:13" ht="5.25" customHeight="1">
      <c r="A8" s="691"/>
      <c r="B8" s="691"/>
      <c r="C8" s="778"/>
      <c r="D8" s="779"/>
      <c r="E8" s="779"/>
      <c r="F8" s="779"/>
      <c r="G8" s="780"/>
      <c r="H8" s="688"/>
      <c r="I8" s="688"/>
      <c r="J8" s="688"/>
      <c r="K8" s="688"/>
      <c r="L8" s="688"/>
      <c r="M8" s="691"/>
    </row>
    <row r="9" spans="1:13" ht="68.25" customHeight="1">
      <c r="A9" s="692"/>
      <c r="B9" s="692"/>
      <c r="C9" s="235" t="s">
        <v>284</v>
      </c>
      <c r="D9" s="235" t="s">
        <v>285</v>
      </c>
      <c r="E9" s="235" t="s">
        <v>286</v>
      </c>
      <c r="F9" s="235" t="s">
        <v>287</v>
      </c>
      <c r="G9" s="259" t="s">
        <v>288</v>
      </c>
      <c r="H9" s="258" t="s">
        <v>408</v>
      </c>
      <c r="I9" s="258" t="s">
        <v>413</v>
      </c>
      <c r="J9" s="258" t="s">
        <v>410</v>
      </c>
      <c r="K9" s="258" t="s">
        <v>411</v>
      </c>
      <c r="L9" s="258" t="s">
        <v>41</v>
      </c>
      <c r="M9" s="692"/>
    </row>
    <row r="10" spans="1:13" ht="15">
      <c r="A10" s="236">
        <v>1</v>
      </c>
      <c r="B10" s="236">
        <v>2</v>
      </c>
      <c r="C10" s="236">
        <v>3</v>
      </c>
      <c r="D10" s="236">
        <v>4</v>
      </c>
      <c r="E10" s="236">
        <v>5</v>
      </c>
      <c r="F10" s="236">
        <v>6</v>
      </c>
      <c r="G10" s="236">
        <v>7</v>
      </c>
      <c r="H10" s="236">
        <v>8</v>
      </c>
      <c r="I10" s="236">
        <v>9</v>
      </c>
      <c r="J10" s="236">
        <v>10</v>
      </c>
      <c r="K10" s="236">
        <v>11</v>
      </c>
      <c r="L10" s="236">
        <v>12</v>
      </c>
      <c r="M10" s="236">
        <v>13</v>
      </c>
    </row>
    <row r="11" spans="1:13" ht="13.5" customHeight="1">
      <c r="A11" s="5">
        <v>1</v>
      </c>
      <c r="B11" s="156" t="s">
        <v>878</v>
      </c>
      <c r="C11" s="443" t="s">
        <v>919</v>
      </c>
      <c r="D11" s="443" t="s">
        <v>919</v>
      </c>
      <c r="E11" s="443" t="s">
        <v>919</v>
      </c>
      <c r="F11" s="443" t="s">
        <v>919</v>
      </c>
      <c r="G11" s="443" t="s">
        <v>919</v>
      </c>
      <c r="H11" s="443" t="s">
        <v>919</v>
      </c>
      <c r="I11" s="443" t="s">
        <v>919</v>
      </c>
      <c r="J11" s="443" t="s">
        <v>919</v>
      </c>
      <c r="K11" s="443" t="s">
        <v>919</v>
      </c>
      <c r="L11" s="443" t="s">
        <v>919</v>
      </c>
      <c r="M11" s="443" t="s">
        <v>919</v>
      </c>
    </row>
    <row r="12" spans="1:13" ht="13.5" customHeight="1">
      <c r="A12" s="5">
        <v>2</v>
      </c>
      <c r="B12" s="156" t="s">
        <v>879</v>
      </c>
      <c r="C12" s="443" t="s">
        <v>919</v>
      </c>
      <c r="D12" s="443" t="s">
        <v>919</v>
      </c>
      <c r="E12" s="443" t="s">
        <v>919</v>
      </c>
      <c r="F12" s="443" t="s">
        <v>919</v>
      </c>
      <c r="G12" s="443" t="s">
        <v>919</v>
      </c>
      <c r="H12" s="443" t="s">
        <v>919</v>
      </c>
      <c r="I12" s="443" t="s">
        <v>919</v>
      </c>
      <c r="J12" s="443" t="s">
        <v>919</v>
      </c>
      <c r="K12" s="443" t="s">
        <v>919</v>
      </c>
      <c r="L12" s="443" t="s">
        <v>919</v>
      </c>
      <c r="M12" s="443" t="s">
        <v>919</v>
      </c>
    </row>
    <row r="13" spans="1:13" ht="13.5" customHeight="1">
      <c r="A13" s="5">
        <v>3</v>
      </c>
      <c r="B13" s="156" t="s">
        <v>880</v>
      </c>
      <c r="C13" s="443" t="s">
        <v>919</v>
      </c>
      <c r="D13" s="443" t="s">
        <v>919</v>
      </c>
      <c r="E13" s="443" t="s">
        <v>919</v>
      </c>
      <c r="F13" s="443" t="s">
        <v>919</v>
      </c>
      <c r="G13" s="443" t="s">
        <v>919</v>
      </c>
      <c r="H13" s="443" t="s">
        <v>919</v>
      </c>
      <c r="I13" s="443" t="s">
        <v>919</v>
      </c>
      <c r="J13" s="443" t="s">
        <v>919</v>
      </c>
      <c r="K13" s="443" t="s">
        <v>919</v>
      </c>
      <c r="L13" s="443" t="s">
        <v>919</v>
      </c>
      <c r="M13" s="443" t="s">
        <v>919</v>
      </c>
    </row>
    <row r="14" spans="1:13" ht="13.5" customHeight="1">
      <c r="A14" s="5">
        <v>4</v>
      </c>
      <c r="B14" s="156" t="s">
        <v>881</v>
      </c>
      <c r="C14" s="443" t="s">
        <v>919</v>
      </c>
      <c r="D14" s="443" t="s">
        <v>919</v>
      </c>
      <c r="E14" s="443" t="s">
        <v>919</v>
      </c>
      <c r="F14" s="443" t="s">
        <v>919</v>
      </c>
      <c r="G14" s="443" t="s">
        <v>919</v>
      </c>
      <c r="H14" s="443" t="s">
        <v>919</v>
      </c>
      <c r="I14" s="443" t="s">
        <v>919</v>
      </c>
      <c r="J14" s="443" t="s">
        <v>919</v>
      </c>
      <c r="K14" s="443" t="s">
        <v>919</v>
      </c>
      <c r="L14" s="443" t="s">
        <v>919</v>
      </c>
      <c r="M14" s="443" t="s">
        <v>919</v>
      </c>
    </row>
    <row r="15" spans="1:13" ht="13.5" customHeight="1">
      <c r="A15" s="5">
        <v>5</v>
      </c>
      <c r="B15" s="156" t="s">
        <v>882</v>
      </c>
      <c r="C15" s="443" t="s">
        <v>919</v>
      </c>
      <c r="D15" s="443" t="s">
        <v>919</v>
      </c>
      <c r="E15" s="443" t="s">
        <v>919</v>
      </c>
      <c r="F15" s="443" t="s">
        <v>919</v>
      </c>
      <c r="G15" s="443" t="s">
        <v>919</v>
      </c>
      <c r="H15" s="443" t="s">
        <v>919</v>
      </c>
      <c r="I15" s="443" t="s">
        <v>919</v>
      </c>
      <c r="J15" s="443" t="s">
        <v>919</v>
      </c>
      <c r="K15" s="443" t="s">
        <v>919</v>
      </c>
      <c r="L15" s="443" t="s">
        <v>919</v>
      </c>
      <c r="M15" s="443" t="s">
        <v>919</v>
      </c>
    </row>
    <row r="16" spans="1:13" ht="13.5" customHeight="1">
      <c r="A16" s="5">
        <v>6</v>
      </c>
      <c r="B16" s="156" t="s">
        <v>883</v>
      </c>
      <c r="C16" s="443" t="s">
        <v>919</v>
      </c>
      <c r="D16" s="443" t="s">
        <v>919</v>
      </c>
      <c r="E16" s="443" t="s">
        <v>919</v>
      </c>
      <c r="F16" s="443" t="s">
        <v>919</v>
      </c>
      <c r="G16" s="443" t="s">
        <v>919</v>
      </c>
      <c r="H16" s="443" t="s">
        <v>919</v>
      </c>
      <c r="I16" s="443" t="s">
        <v>919</v>
      </c>
      <c r="J16" s="443" t="s">
        <v>919</v>
      </c>
      <c r="K16" s="443" t="s">
        <v>919</v>
      </c>
      <c r="L16" s="443" t="s">
        <v>919</v>
      </c>
      <c r="M16" s="443" t="s">
        <v>919</v>
      </c>
    </row>
    <row r="17" spans="1:13" ht="13.5" customHeight="1">
      <c r="A17" s="5">
        <v>7</v>
      </c>
      <c r="B17" s="156" t="s">
        <v>884</v>
      </c>
      <c r="C17" s="443" t="s">
        <v>919</v>
      </c>
      <c r="D17" s="443" t="s">
        <v>919</v>
      </c>
      <c r="E17" s="443" t="s">
        <v>919</v>
      </c>
      <c r="F17" s="443" t="s">
        <v>919</v>
      </c>
      <c r="G17" s="443" t="s">
        <v>919</v>
      </c>
      <c r="H17" s="443" t="s">
        <v>919</v>
      </c>
      <c r="I17" s="443" t="s">
        <v>919</v>
      </c>
      <c r="J17" s="443" t="s">
        <v>919</v>
      </c>
      <c r="K17" s="443" t="s">
        <v>919</v>
      </c>
      <c r="L17" s="443" t="s">
        <v>919</v>
      </c>
      <c r="M17" s="443" t="s">
        <v>919</v>
      </c>
    </row>
    <row r="18" spans="1:13" ht="13.5" customHeight="1">
      <c r="A18" s="5">
        <v>8</v>
      </c>
      <c r="B18" s="156" t="s">
        <v>885</v>
      </c>
      <c r="C18" s="443" t="s">
        <v>919</v>
      </c>
      <c r="D18" s="443" t="s">
        <v>919</v>
      </c>
      <c r="E18" s="443" t="s">
        <v>919</v>
      </c>
      <c r="F18" s="443" t="s">
        <v>919</v>
      </c>
      <c r="G18" s="443" t="s">
        <v>919</v>
      </c>
      <c r="H18" s="443" t="s">
        <v>919</v>
      </c>
      <c r="I18" s="443" t="s">
        <v>919</v>
      </c>
      <c r="J18" s="443" t="s">
        <v>919</v>
      </c>
      <c r="K18" s="443" t="s">
        <v>919</v>
      </c>
      <c r="L18" s="443" t="s">
        <v>919</v>
      </c>
      <c r="M18" s="443" t="s">
        <v>919</v>
      </c>
    </row>
    <row r="19" spans="1:13" ht="13.5" customHeight="1">
      <c r="A19" s="5">
        <v>9</v>
      </c>
      <c r="B19" s="156" t="s">
        <v>886</v>
      </c>
      <c r="C19" s="443" t="s">
        <v>919</v>
      </c>
      <c r="D19" s="443" t="s">
        <v>919</v>
      </c>
      <c r="E19" s="443" t="s">
        <v>919</v>
      </c>
      <c r="F19" s="443" t="s">
        <v>919</v>
      </c>
      <c r="G19" s="443" t="s">
        <v>919</v>
      </c>
      <c r="H19" s="443" t="s">
        <v>919</v>
      </c>
      <c r="I19" s="443" t="s">
        <v>919</v>
      </c>
      <c r="J19" s="443" t="s">
        <v>919</v>
      </c>
      <c r="K19" s="443" t="s">
        <v>919</v>
      </c>
      <c r="L19" s="443" t="s">
        <v>919</v>
      </c>
      <c r="M19" s="443" t="s">
        <v>919</v>
      </c>
    </row>
    <row r="20" spans="1:13" ht="13.5" customHeight="1">
      <c r="A20" s="5">
        <v>10</v>
      </c>
      <c r="B20" s="156" t="s">
        <v>887</v>
      </c>
      <c r="C20" s="443" t="s">
        <v>919</v>
      </c>
      <c r="D20" s="443" t="s">
        <v>919</v>
      </c>
      <c r="E20" s="443" t="s">
        <v>919</v>
      </c>
      <c r="F20" s="443" t="s">
        <v>919</v>
      </c>
      <c r="G20" s="443" t="s">
        <v>919</v>
      </c>
      <c r="H20" s="443" t="s">
        <v>919</v>
      </c>
      <c r="I20" s="443" t="s">
        <v>919</v>
      </c>
      <c r="J20" s="443" t="s">
        <v>919</v>
      </c>
      <c r="K20" s="443" t="s">
        <v>919</v>
      </c>
      <c r="L20" s="443" t="s">
        <v>919</v>
      </c>
      <c r="M20" s="443" t="s">
        <v>919</v>
      </c>
    </row>
    <row r="21" spans="1:13" ht="13.5" customHeight="1">
      <c r="A21" s="5">
        <v>11</v>
      </c>
      <c r="B21" s="156" t="s">
        <v>888</v>
      </c>
      <c r="C21" s="443" t="s">
        <v>919</v>
      </c>
      <c r="D21" s="443" t="s">
        <v>919</v>
      </c>
      <c r="E21" s="443" t="s">
        <v>919</v>
      </c>
      <c r="F21" s="443" t="s">
        <v>919</v>
      </c>
      <c r="G21" s="443" t="s">
        <v>919</v>
      </c>
      <c r="H21" s="443" t="s">
        <v>919</v>
      </c>
      <c r="I21" s="443" t="s">
        <v>919</v>
      </c>
      <c r="J21" s="443" t="s">
        <v>919</v>
      </c>
      <c r="K21" s="443" t="s">
        <v>919</v>
      </c>
      <c r="L21" s="443" t="s">
        <v>919</v>
      </c>
      <c r="M21" s="443" t="s">
        <v>919</v>
      </c>
    </row>
    <row r="22" spans="1:13" ht="13.5" customHeight="1">
      <c r="A22" s="5">
        <v>12</v>
      </c>
      <c r="B22" s="156" t="s">
        <v>889</v>
      </c>
      <c r="C22" s="443" t="s">
        <v>919</v>
      </c>
      <c r="D22" s="443" t="s">
        <v>919</v>
      </c>
      <c r="E22" s="443" t="s">
        <v>919</v>
      </c>
      <c r="F22" s="443" t="s">
        <v>919</v>
      </c>
      <c r="G22" s="443" t="s">
        <v>919</v>
      </c>
      <c r="H22" s="443" t="s">
        <v>919</v>
      </c>
      <c r="I22" s="443" t="s">
        <v>919</v>
      </c>
      <c r="J22" s="443" t="s">
        <v>919</v>
      </c>
      <c r="K22" s="443" t="s">
        <v>919</v>
      </c>
      <c r="L22" s="443" t="s">
        <v>919</v>
      </c>
      <c r="M22" s="443" t="s">
        <v>919</v>
      </c>
    </row>
    <row r="23" spans="1:13" ht="13.5" customHeight="1">
      <c r="A23" s="5">
        <v>13</v>
      </c>
      <c r="B23" s="156" t="s">
        <v>890</v>
      </c>
      <c r="C23" s="443" t="s">
        <v>919</v>
      </c>
      <c r="D23" s="443" t="s">
        <v>919</v>
      </c>
      <c r="E23" s="443" t="s">
        <v>919</v>
      </c>
      <c r="F23" s="443" t="s">
        <v>919</v>
      </c>
      <c r="G23" s="443" t="s">
        <v>919</v>
      </c>
      <c r="H23" s="443" t="s">
        <v>919</v>
      </c>
      <c r="I23" s="443" t="s">
        <v>919</v>
      </c>
      <c r="J23" s="443" t="s">
        <v>919</v>
      </c>
      <c r="K23" s="443" t="s">
        <v>919</v>
      </c>
      <c r="L23" s="443" t="s">
        <v>919</v>
      </c>
      <c r="M23" s="443" t="s">
        <v>919</v>
      </c>
    </row>
    <row r="24" spans="1:13" ht="13.5" customHeight="1">
      <c r="A24" s="5">
        <v>14</v>
      </c>
      <c r="B24" s="156" t="s">
        <v>891</v>
      </c>
      <c r="C24" s="443" t="s">
        <v>919</v>
      </c>
      <c r="D24" s="443" t="s">
        <v>919</v>
      </c>
      <c r="E24" s="443" t="s">
        <v>919</v>
      </c>
      <c r="F24" s="443" t="s">
        <v>919</v>
      </c>
      <c r="G24" s="443" t="s">
        <v>919</v>
      </c>
      <c r="H24" s="443" t="s">
        <v>919</v>
      </c>
      <c r="I24" s="443" t="s">
        <v>919</v>
      </c>
      <c r="J24" s="443" t="s">
        <v>919</v>
      </c>
      <c r="K24" s="443" t="s">
        <v>919</v>
      </c>
      <c r="L24" s="443" t="s">
        <v>919</v>
      </c>
      <c r="M24" s="443" t="s">
        <v>919</v>
      </c>
    </row>
    <row r="25" spans="1:13" ht="13.5" customHeight="1">
      <c r="A25" s="5">
        <v>15</v>
      </c>
      <c r="B25" s="156" t="s">
        <v>892</v>
      </c>
      <c r="C25" s="443" t="s">
        <v>919</v>
      </c>
      <c r="D25" s="443" t="s">
        <v>919</v>
      </c>
      <c r="E25" s="443" t="s">
        <v>919</v>
      </c>
      <c r="F25" s="443" t="s">
        <v>919</v>
      </c>
      <c r="G25" s="443" t="s">
        <v>919</v>
      </c>
      <c r="H25" s="443" t="s">
        <v>919</v>
      </c>
      <c r="I25" s="443" t="s">
        <v>919</v>
      </c>
      <c r="J25" s="443" t="s">
        <v>919</v>
      </c>
      <c r="K25" s="443" t="s">
        <v>919</v>
      </c>
      <c r="L25" s="443" t="s">
        <v>919</v>
      </c>
      <c r="M25" s="443" t="s">
        <v>919</v>
      </c>
    </row>
    <row r="26" spans="1:13" ht="13.5" customHeight="1">
      <c r="A26" s="5">
        <v>16</v>
      </c>
      <c r="B26" s="156" t="s">
        <v>893</v>
      </c>
      <c r="C26" s="443" t="s">
        <v>919</v>
      </c>
      <c r="D26" s="443" t="s">
        <v>919</v>
      </c>
      <c r="E26" s="443" t="s">
        <v>919</v>
      </c>
      <c r="F26" s="443" t="s">
        <v>919</v>
      </c>
      <c r="G26" s="443" t="s">
        <v>919</v>
      </c>
      <c r="H26" s="443" t="s">
        <v>919</v>
      </c>
      <c r="I26" s="443" t="s">
        <v>919</v>
      </c>
      <c r="J26" s="443" t="s">
        <v>919</v>
      </c>
      <c r="K26" s="443" t="s">
        <v>919</v>
      </c>
      <c r="L26" s="443" t="s">
        <v>919</v>
      </c>
      <c r="M26" s="443" t="s">
        <v>919</v>
      </c>
    </row>
    <row r="27" spans="1:13" ht="13.5" customHeight="1">
      <c r="A27" s="5">
        <v>17</v>
      </c>
      <c r="B27" s="156" t="s">
        <v>894</v>
      </c>
      <c r="C27" s="443" t="s">
        <v>919</v>
      </c>
      <c r="D27" s="443" t="s">
        <v>919</v>
      </c>
      <c r="E27" s="443" t="s">
        <v>919</v>
      </c>
      <c r="F27" s="443" t="s">
        <v>919</v>
      </c>
      <c r="G27" s="443" t="s">
        <v>919</v>
      </c>
      <c r="H27" s="443" t="s">
        <v>919</v>
      </c>
      <c r="I27" s="443" t="s">
        <v>919</v>
      </c>
      <c r="J27" s="443" t="s">
        <v>919</v>
      </c>
      <c r="K27" s="443" t="s">
        <v>919</v>
      </c>
      <c r="L27" s="443" t="s">
        <v>919</v>
      </c>
      <c r="M27" s="443" t="s">
        <v>919</v>
      </c>
    </row>
    <row r="28" spans="1:13" ht="13.5" customHeight="1">
      <c r="A28" s="5">
        <v>18</v>
      </c>
      <c r="B28" s="156" t="s">
        <v>895</v>
      </c>
      <c r="C28" s="443" t="s">
        <v>919</v>
      </c>
      <c r="D28" s="443" t="s">
        <v>919</v>
      </c>
      <c r="E28" s="443" t="s">
        <v>919</v>
      </c>
      <c r="F28" s="443" t="s">
        <v>919</v>
      </c>
      <c r="G28" s="443" t="s">
        <v>919</v>
      </c>
      <c r="H28" s="443" t="s">
        <v>919</v>
      </c>
      <c r="I28" s="443" t="s">
        <v>919</v>
      </c>
      <c r="J28" s="443" t="s">
        <v>919</v>
      </c>
      <c r="K28" s="443" t="s">
        <v>919</v>
      </c>
      <c r="L28" s="443" t="s">
        <v>919</v>
      </c>
      <c r="M28" s="443" t="s">
        <v>919</v>
      </c>
    </row>
    <row r="29" spans="1:13" ht="13.5" customHeight="1">
      <c r="A29" s="5">
        <v>19</v>
      </c>
      <c r="B29" s="156" t="s">
        <v>896</v>
      </c>
      <c r="C29" s="443" t="s">
        <v>919</v>
      </c>
      <c r="D29" s="443" t="s">
        <v>919</v>
      </c>
      <c r="E29" s="443" t="s">
        <v>919</v>
      </c>
      <c r="F29" s="443" t="s">
        <v>919</v>
      </c>
      <c r="G29" s="443" t="s">
        <v>919</v>
      </c>
      <c r="H29" s="443" t="s">
        <v>919</v>
      </c>
      <c r="I29" s="443" t="s">
        <v>919</v>
      </c>
      <c r="J29" s="443" t="s">
        <v>919</v>
      </c>
      <c r="K29" s="443" t="s">
        <v>919</v>
      </c>
      <c r="L29" s="443" t="s">
        <v>919</v>
      </c>
      <c r="M29" s="443" t="s">
        <v>919</v>
      </c>
    </row>
    <row r="30" spans="1:13" ht="13.5" customHeight="1">
      <c r="A30" s="5">
        <v>20</v>
      </c>
      <c r="B30" s="156" t="s">
        <v>897</v>
      </c>
      <c r="C30" s="443" t="s">
        <v>919</v>
      </c>
      <c r="D30" s="443" t="s">
        <v>919</v>
      </c>
      <c r="E30" s="443" t="s">
        <v>919</v>
      </c>
      <c r="F30" s="443" t="s">
        <v>919</v>
      </c>
      <c r="G30" s="443" t="s">
        <v>919</v>
      </c>
      <c r="H30" s="443" t="s">
        <v>919</v>
      </c>
      <c r="I30" s="443" t="s">
        <v>919</v>
      </c>
      <c r="J30" s="443" t="s">
        <v>919</v>
      </c>
      <c r="K30" s="443" t="s">
        <v>919</v>
      </c>
      <c r="L30" s="443" t="s">
        <v>919</v>
      </c>
      <c r="M30" s="443" t="s">
        <v>919</v>
      </c>
    </row>
    <row r="31" spans="1:13" ht="13.5" customHeight="1">
      <c r="A31" s="5">
        <v>21</v>
      </c>
      <c r="B31" s="156" t="s">
        <v>898</v>
      </c>
      <c r="C31" s="443" t="s">
        <v>919</v>
      </c>
      <c r="D31" s="443" t="s">
        <v>919</v>
      </c>
      <c r="E31" s="443" t="s">
        <v>919</v>
      </c>
      <c r="F31" s="443" t="s">
        <v>919</v>
      </c>
      <c r="G31" s="443" t="s">
        <v>919</v>
      </c>
      <c r="H31" s="443" t="s">
        <v>919</v>
      </c>
      <c r="I31" s="443" t="s">
        <v>919</v>
      </c>
      <c r="J31" s="443" t="s">
        <v>919</v>
      </c>
      <c r="K31" s="443" t="s">
        <v>919</v>
      </c>
      <c r="L31" s="443" t="s">
        <v>919</v>
      </c>
      <c r="M31" s="443" t="s">
        <v>919</v>
      </c>
    </row>
    <row r="32" spans="1:13" ht="13.5" customHeight="1">
      <c r="A32" s="5">
        <v>22</v>
      </c>
      <c r="B32" s="156" t="s">
        <v>899</v>
      </c>
      <c r="C32" s="443" t="s">
        <v>919</v>
      </c>
      <c r="D32" s="443" t="s">
        <v>919</v>
      </c>
      <c r="E32" s="443" t="s">
        <v>919</v>
      </c>
      <c r="F32" s="443" t="s">
        <v>919</v>
      </c>
      <c r="G32" s="443" t="s">
        <v>919</v>
      </c>
      <c r="H32" s="443" t="s">
        <v>919</v>
      </c>
      <c r="I32" s="443" t="s">
        <v>919</v>
      </c>
      <c r="J32" s="443" t="s">
        <v>919</v>
      </c>
      <c r="K32" s="443" t="s">
        <v>919</v>
      </c>
      <c r="L32" s="443" t="s">
        <v>919</v>
      </c>
      <c r="M32" s="443" t="s">
        <v>919</v>
      </c>
    </row>
    <row r="33" spans="1:13" ht="13.5" customHeight="1">
      <c r="A33" s="5">
        <v>23</v>
      </c>
      <c r="B33" s="156" t="s">
        <v>900</v>
      </c>
      <c r="C33" s="443" t="s">
        <v>919</v>
      </c>
      <c r="D33" s="443" t="s">
        <v>919</v>
      </c>
      <c r="E33" s="443" t="s">
        <v>919</v>
      </c>
      <c r="F33" s="443" t="s">
        <v>919</v>
      </c>
      <c r="G33" s="443" t="s">
        <v>919</v>
      </c>
      <c r="H33" s="443" t="s">
        <v>919</v>
      </c>
      <c r="I33" s="443" t="s">
        <v>919</v>
      </c>
      <c r="J33" s="443" t="s">
        <v>919</v>
      </c>
      <c r="K33" s="443" t="s">
        <v>919</v>
      </c>
      <c r="L33" s="443" t="s">
        <v>919</v>
      </c>
      <c r="M33" s="443" t="s">
        <v>919</v>
      </c>
    </row>
    <row r="34" spans="1:13" ht="13.5" customHeight="1">
      <c r="A34" s="5">
        <v>24</v>
      </c>
      <c r="B34" s="156" t="s">
        <v>901</v>
      </c>
      <c r="C34" s="443" t="s">
        <v>919</v>
      </c>
      <c r="D34" s="443" t="s">
        <v>919</v>
      </c>
      <c r="E34" s="443" t="s">
        <v>919</v>
      </c>
      <c r="F34" s="443" t="s">
        <v>919</v>
      </c>
      <c r="G34" s="443" t="s">
        <v>919</v>
      </c>
      <c r="H34" s="443" t="s">
        <v>919</v>
      </c>
      <c r="I34" s="443" t="s">
        <v>919</v>
      </c>
      <c r="J34" s="443" t="s">
        <v>919</v>
      </c>
      <c r="K34" s="443" t="s">
        <v>919</v>
      </c>
      <c r="L34" s="443" t="s">
        <v>919</v>
      </c>
      <c r="M34" s="443" t="s">
        <v>919</v>
      </c>
    </row>
    <row r="35" spans="1:13" ht="13.5" customHeight="1">
      <c r="A35" s="5">
        <v>25</v>
      </c>
      <c r="B35" s="156" t="s">
        <v>902</v>
      </c>
      <c r="C35" s="443" t="s">
        <v>919</v>
      </c>
      <c r="D35" s="443" t="s">
        <v>919</v>
      </c>
      <c r="E35" s="443" t="s">
        <v>919</v>
      </c>
      <c r="F35" s="443" t="s">
        <v>919</v>
      </c>
      <c r="G35" s="443" t="s">
        <v>919</v>
      </c>
      <c r="H35" s="443" t="s">
        <v>919</v>
      </c>
      <c r="I35" s="443" t="s">
        <v>919</v>
      </c>
      <c r="J35" s="443" t="s">
        <v>919</v>
      </c>
      <c r="K35" s="443" t="s">
        <v>919</v>
      </c>
      <c r="L35" s="443" t="s">
        <v>919</v>
      </c>
      <c r="M35" s="443" t="s">
        <v>919</v>
      </c>
    </row>
    <row r="36" spans="1:13" ht="13.5" customHeight="1">
      <c r="A36" s="5">
        <v>26</v>
      </c>
      <c r="B36" s="156" t="s">
        <v>903</v>
      </c>
      <c r="C36" s="443" t="s">
        <v>919</v>
      </c>
      <c r="D36" s="443" t="s">
        <v>919</v>
      </c>
      <c r="E36" s="443" t="s">
        <v>919</v>
      </c>
      <c r="F36" s="443" t="s">
        <v>919</v>
      </c>
      <c r="G36" s="443" t="s">
        <v>919</v>
      </c>
      <c r="H36" s="443" t="s">
        <v>919</v>
      </c>
      <c r="I36" s="443" t="s">
        <v>919</v>
      </c>
      <c r="J36" s="443" t="s">
        <v>919</v>
      </c>
      <c r="K36" s="443" t="s">
        <v>919</v>
      </c>
      <c r="L36" s="443" t="s">
        <v>919</v>
      </c>
      <c r="M36" s="443" t="s">
        <v>919</v>
      </c>
    </row>
    <row r="37" spans="1:13" ht="13.5" customHeight="1">
      <c r="A37" s="5">
        <v>27</v>
      </c>
      <c r="B37" s="156" t="s">
        <v>904</v>
      </c>
      <c r="C37" s="443" t="s">
        <v>919</v>
      </c>
      <c r="D37" s="443" t="s">
        <v>919</v>
      </c>
      <c r="E37" s="443" t="s">
        <v>919</v>
      </c>
      <c r="F37" s="443" t="s">
        <v>919</v>
      </c>
      <c r="G37" s="443" t="s">
        <v>919</v>
      </c>
      <c r="H37" s="443" t="s">
        <v>919</v>
      </c>
      <c r="I37" s="443" t="s">
        <v>919</v>
      </c>
      <c r="J37" s="443" t="s">
        <v>919</v>
      </c>
      <c r="K37" s="443" t="s">
        <v>919</v>
      </c>
      <c r="L37" s="443" t="s">
        <v>919</v>
      </c>
      <c r="M37" s="443" t="s">
        <v>919</v>
      </c>
    </row>
    <row r="38" spans="1:13" ht="13.5" customHeight="1">
      <c r="A38" s="5">
        <v>28</v>
      </c>
      <c r="B38" s="156" t="s">
        <v>905</v>
      </c>
      <c r="C38" s="443" t="s">
        <v>919</v>
      </c>
      <c r="D38" s="443" t="s">
        <v>919</v>
      </c>
      <c r="E38" s="443" t="s">
        <v>919</v>
      </c>
      <c r="F38" s="443" t="s">
        <v>919</v>
      </c>
      <c r="G38" s="443" t="s">
        <v>919</v>
      </c>
      <c r="H38" s="443" t="s">
        <v>919</v>
      </c>
      <c r="I38" s="443" t="s">
        <v>919</v>
      </c>
      <c r="J38" s="443" t="s">
        <v>919</v>
      </c>
      <c r="K38" s="443" t="s">
        <v>919</v>
      </c>
      <c r="L38" s="443" t="s">
        <v>919</v>
      </c>
      <c r="M38" s="443" t="s">
        <v>919</v>
      </c>
    </row>
    <row r="39" spans="1:13" ht="13.5" customHeight="1">
      <c r="A39" s="5">
        <v>29</v>
      </c>
      <c r="B39" s="156" t="s">
        <v>906</v>
      </c>
      <c r="C39" s="443" t="s">
        <v>919</v>
      </c>
      <c r="D39" s="443" t="s">
        <v>919</v>
      </c>
      <c r="E39" s="443" t="s">
        <v>919</v>
      </c>
      <c r="F39" s="443" t="s">
        <v>919</v>
      </c>
      <c r="G39" s="443" t="s">
        <v>919</v>
      </c>
      <c r="H39" s="443" t="s">
        <v>919</v>
      </c>
      <c r="I39" s="443" t="s">
        <v>919</v>
      </c>
      <c r="J39" s="443" t="s">
        <v>919</v>
      </c>
      <c r="K39" s="443" t="s">
        <v>919</v>
      </c>
      <c r="L39" s="443" t="s">
        <v>919</v>
      </c>
      <c r="M39" s="443" t="s">
        <v>919</v>
      </c>
    </row>
    <row r="40" spans="1:13" ht="13.5" customHeight="1">
      <c r="A40" s="5">
        <v>30</v>
      </c>
      <c r="B40" s="156" t="s">
        <v>907</v>
      </c>
      <c r="C40" s="443" t="s">
        <v>919</v>
      </c>
      <c r="D40" s="443" t="s">
        <v>919</v>
      </c>
      <c r="E40" s="443" t="s">
        <v>919</v>
      </c>
      <c r="F40" s="443" t="s">
        <v>919</v>
      </c>
      <c r="G40" s="443" t="s">
        <v>919</v>
      </c>
      <c r="H40" s="443" t="s">
        <v>919</v>
      </c>
      <c r="I40" s="443" t="s">
        <v>919</v>
      </c>
      <c r="J40" s="443" t="s">
        <v>919</v>
      </c>
      <c r="K40" s="443" t="s">
        <v>919</v>
      </c>
      <c r="L40" s="443" t="s">
        <v>919</v>
      </c>
      <c r="M40" s="443" t="s">
        <v>919</v>
      </c>
    </row>
    <row r="41" spans="1:13" ht="13.5" customHeight="1">
      <c r="A41" s="5">
        <v>31</v>
      </c>
      <c r="B41" s="321" t="s">
        <v>908</v>
      </c>
      <c r="C41" s="443" t="s">
        <v>919</v>
      </c>
      <c r="D41" s="443" t="s">
        <v>919</v>
      </c>
      <c r="E41" s="443" t="s">
        <v>919</v>
      </c>
      <c r="F41" s="443" t="s">
        <v>919</v>
      </c>
      <c r="G41" s="443" t="s">
        <v>919</v>
      </c>
      <c r="H41" s="443" t="s">
        <v>919</v>
      </c>
      <c r="I41" s="443" t="s">
        <v>919</v>
      </c>
      <c r="J41" s="443" t="s">
        <v>919</v>
      </c>
      <c r="K41" s="443" t="s">
        <v>919</v>
      </c>
      <c r="L41" s="443" t="s">
        <v>919</v>
      </c>
      <c r="M41" s="443" t="s">
        <v>919</v>
      </c>
    </row>
    <row r="42" spans="1:13" ht="13.5" customHeight="1">
      <c r="A42" s="5">
        <v>32</v>
      </c>
      <c r="B42" s="321" t="s">
        <v>909</v>
      </c>
      <c r="C42" s="443" t="s">
        <v>919</v>
      </c>
      <c r="D42" s="443" t="s">
        <v>919</v>
      </c>
      <c r="E42" s="443" t="s">
        <v>919</v>
      </c>
      <c r="F42" s="443" t="s">
        <v>919</v>
      </c>
      <c r="G42" s="443" t="s">
        <v>919</v>
      </c>
      <c r="H42" s="443" t="s">
        <v>919</v>
      </c>
      <c r="I42" s="443" t="s">
        <v>919</v>
      </c>
      <c r="J42" s="443" t="s">
        <v>919</v>
      </c>
      <c r="K42" s="443" t="s">
        <v>919</v>
      </c>
      <c r="L42" s="443" t="s">
        <v>919</v>
      </c>
      <c r="M42" s="443" t="s">
        <v>919</v>
      </c>
    </row>
    <row r="43" spans="1:13" ht="13.5" customHeight="1">
      <c r="A43" s="5">
        <v>33</v>
      </c>
      <c r="B43" s="321" t="s">
        <v>910</v>
      </c>
      <c r="C43" s="443" t="s">
        <v>919</v>
      </c>
      <c r="D43" s="443" t="s">
        <v>919</v>
      </c>
      <c r="E43" s="443" t="s">
        <v>919</v>
      </c>
      <c r="F43" s="443" t="s">
        <v>919</v>
      </c>
      <c r="G43" s="443" t="s">
        <v>919</v>
      </c>
      <c r="H43" s="443" t="s">
        <v>919</v>
      </c>
      <c r="I43" s="443" t="s">
        <v>919</v>
      </c>
      <c r="J43" s="443" t="s">
        <v>919</v>
      </c>
      <c r="K43" s="443" t="s">
        <v>919</v>
      </c>
      <c r="L43" s="443" t="s">
        <v>919</v>
      </c>
      <c r="M43" s="443" t="s">
        <v>919</v>
      </c>
    </row>
    <row r="44" spans="1:13" ht="13.5" customHeight="1">
      <c r="A44" s="5">
        <v>34</v>
      </c>
      <c r="B44" s="321" t="s">
        <v>911</v>
      </c>
      <c r="C44" s="443" t="s">
        <v>919</v>
      </c>
      <c r="D44" s="443" t="s">
        <v>919</v>
      </c>
      <c r="E44" s="443" t="s">
        <v>919</v>
      </c>
      <c r="F44" s="443" t="s">
        <v>919</v>
      </c>
      <c r="G44" s="443" t="s">
        <v>919</v>
      </c>
      <c r="H44" s="443" t="s">
        <v>919</v>
      </c>
      <c r="I44" s="443" t="s">
        <v>919</v>
      </c>
      <c r="J44" s="443" t="s">
        <v>919</v>
      </c>
      <c r="K44" s="443" t="s">
        <v>919</v>
      </c>
      <c r="L44" s="443" t="s">
        <v>919</v>
      </c>
      <c r="M44" s="443" t="s">
        <v>919</v>
      </c>
    </row>
    <row r="45" spans="1:13" ht="13.5" customHeight="1">
      <c r="A45" s="5">
        <v>35</v>
      </c>
      <c r="B45" s="321" t="s">
        <v>912</v>
      </c>
      <c r="C45" s="443" t="s">
        <v>919</v>
      </c>
      <c r="D45" s="443" t="s">
        <v>919</v>
      </c>
      <c r="E45" s="443" t="s">
        <v>919</v>
      </c>
      <c r="F45" s="443" t="s">
        <v>919</v>
      </c>
      <c r="G45" s="443" t="s">
        <v>919</v>
      </c>
      <c r="H45" s="443" t="s">
        <v>919</v>
      </c>
      <c r="I45" s="443" t="s">
        <v>919</v>
      </c>
      <c r="J45" s="443" t="s">
        <v>919</v>
      </c>
      <c r="K45" s="443" t="s">
        <v>919</v>
      </c>
      <c r="L45" s="443" t="s">
        <v>919</v>
      </c>
      <c r="M45" s="443" t="s">
        <v>919</v>
      </c>
    </row>
    <row r="46" spans="1:13" ht="13.5" customHeight="1">
      <c r="A46" s="5">
        <v>36</v>
      </c>
      <c r="B46" s="321" t="s">
        <v>913</v>
      </c>
      <c r="C46" s="443" t="s">
        <v>919</v>
      </c>
      <c r="D46" s="443" t="s">
        <v>919</v>
      </c>
      <c r="E46" s="443" t="s">
        <v>919</v>
      </c>
      <c r="F46" s="443" t="s">
        <v>919</v>
      </c>
      <c r="G46" s="443" t="s">
        <v>919</v>
      </c>
      <c r="H46" s="443" t="s">
        <v>919</v>
      </c>
      <c r="I46" s="443" t="s">
        <v>919</v>
      </c>
      <c r="J46" s="443" t="s">
        <v>919</v>
      </c>
      <c r="K46" s="443" t="s">
        <v>919</v>
      </c>
      <c r="L46" s="443" t="s">
        <v>919</v>
      </c>
      <c r="M46" s="443" t="s">
        <v>919</v>
      </c>
    </row>
    <row r="47" spans="1:13" ht="13.5" customHeight="1">
      <c r="A47" s="5">
        <v>37</v>
      </c>
      <c r="B47" s="321" t="s">
        <v>914</v>
      </c>
      <c r="C47" s="443" t="s">
        <v>919</v>
      </c>
      <c r="D47" s="443" t="s">
        <v>919</v>
      </c>
      <c r="E47" s="443" t="s">
        <v>919</v>
      </c>
      <c r="F47" s="443" t="s">
        <v>919</v>
      </c>
      <c r="G47" s="443" t="s">
        <v>919</v>
      </c>
      <c r="H47" s="443" t="s">
        <v>919</v>
      </c>
      <c r="I47" s="443" t="s">
        <v>919</v>
      </c>
      <c r="J47" s="443" t="s">
        <v>919</v>
      </c>
      <c r="K47" s="443" t="s">
        <v>919</v>
      </c>
      <c r="L47" s="443" t="s">
        <v>919</v>
      </c>
      <c r="M47" s="443" t="s">
        <v>919</v>
      </c>
    </row>
    <row r="48" spans="1:13" ht="13.5" customHeight="1">
      <c r="A48" s="5">
        <v>38</v>
      </c>
      <c r="B48" s="321" t="s">
        <v>915</v>
      </c>
      <c r="C48" s="444" t="s">
        <v>919</v>
      </c>
      <c r="D48" s="444" t="s">
        <v>919</v>
      </c>
      <c r="E48" s="444" t="s">
        <v>919</v>
      </c>
      <c r="F48" s="444" t="s">
        <v>919</v>
      </c>
      <c r="G48" s="444" t="s">
        <v>919</v>
      </c>
      <c r="H48" s="444" t="s">
        <v>919</v>
      </c>
      <c r="I48" s="444" t="s">
        <v>919</v>
      </c>
      <c r="J48" s="444" t="s">
        <v>919</v>
      </c>
      <c r="K48" s="444" t="s">
        <v>919</v>
      </c>
      <c r="L48" s="444" t="s">
        <v>919</v>
      </c>
      <c r="M48" s="444" t="s">
        <v>919</v>
      </c>
    </row>
    <row r="49" spans="1:13" ht="13.5" customHeight="1">
      <c r="A49" s="3" t="s">
        <v>14</v>
      </c>
      <c r="B49" s="9"/>
      <c r="C49" s="444"/>
      <c r="D49" s="444"/>
      <c r="E49" s="444"/>
      <c r="F49" s="444"/>
      <c r="G49" s="444"/>
      <c r="H49" s="444"/>
      <c r="I49" s="444"/>
      <c r="J49" s="444"/>
      <c r="K49" s="444"/>
      <c r="L49" s="444"/>
      <c r="M49" s="444"/>
    </row>
    <row r="50" spans="2:6" ht="16.5" customHeight="1">
      <c r="B50" s="238"/>
      <c r="C50" s="781"/>
      <c r="D50" s="781"/>
      <c r="E50" s="781"/>
      <c r="F50" s="781"/>
    </row>
    <row r="53" spans="11:15" ht="12.75" customHeight="1">
      <c r="K53" s="594" t="s">
        <v>1086</v>
      </c>
      <c r="L53" s="594"/>
      <c r="M53" s="594"/>
      <c r="N53" s="594"/>
      <c r="O53" s="594"/>
    </row>
    <row r="54" spans="11:15" ht="12.75" customHeight="1">
      <c r="K54" s="594"/>
      <c r="L54" s="594"/>
      <c r="M54" s="594"/>
      <c r="N54" s="594"/>
      <c r="O54" s="594"/>
    </row>
    <row r="55" spans="11:15" ht="12.75" customHeight="1">
      <c r="K55" s="594"/>
      <c r="L55" s="594"/>
      <c r="M55" s="594"/>
      <c r="N55" s="594"/>
      <c r="O55" s="594"/>
    </row>
    <row r="56" spans="11:15" ht="12.75" customHeight="1">
      <c r="K56" s="594"/>
      <c r="L56" s="594"/>
      <c r="M56" s="594"/>
      <c r="N56" s="594"/>
      <c r="O56" s="594"/>
    </row>
  </sheetData>
  <sheetProtection/>
  <mergeCells count="13">
    <mergeCell ref="A5:G5"/>
    <mergeCell ref="M6:M9"/>
    <mergeCell ref="A6:A9"/>
    <mergeCell ref="B6:B9"/>
    <mergeCell ref="C6:G8"/>
    <mergeCell ref="K53:O56"/>
    <mergeCell ref="B2:L2"/>
    <mergeCell ref="L1:M1"/>
    <mergeCell ref="C1:I1"/>
    <mergeCell ref="C50:F50"/>
    <mergeCell ref="H6:L8"/>
    <mergeCell ref="H5:M5"/>
    <mergeCell ref="A4:M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pageSetUpPr fitToPage="1"/>
  </sheetPr>
  <dimension ref="A1:L45"/>
  <sheetViews>
    <sheetView zoomScaleSheetLayoutView="63" zoomScalePageLayoutView="0" workbookViewId="0" topLeftCell="A31">
      <selection activeCell="E42" sqref="E42:I45"/>
    </sheetView>
  </sheetViews>
  <sheetFormatPr defaultColWidth="9.140625" defaultRowHeight="12.75"/>
  <cols>
    <col min="1" max="1" width="42.28125" style="0" customWidth="1"/>
    <col min="2" max="2" width="25.7109375" style="0" customWidth="1"/>
    <col min="3" max="3" width="21.8515625" style="0" customWidth="1"/>
    <col min="4" max="4" width="22.57421875" style="0" customWidth="1"/>
    <col min="5" max="5" width="19.421875" style="0" customWidth="1"/>
    <col min="6" max="6" width="17.421875" style="0" customWidth="1"/>
  </cols>
  <sheetData>
    <row r="1" spans="1:12" ht="18">
      <c r="A1" s="642" t="s">
        <v>0</v>
      </c>
      <c r="B1" s="642"/>
      <c r="C1" s="642"/>
      <c r="D1" s="642"/>
      <c r="E1" s="642"/>
      <c r="F1" s="239" t="s">
        <v>524</v>
      </c>
      <c r="G1" s="230"/>
      <c r="H1" s="230"/>
      <c r="I1" s="230"/>
      <c r="J1" s="230"/>
      <c r="K1" s="230"/>
      <c r="L1" s="230"/>
    </row>
    <row r="2" spans="1:12" ht="21">
      <c r="A2" s="643" t="s">
        <v>693</v>
      </c>
      <c r="B2" s="643"/>
      <c r="C2" s="643"/>
      <c r="D2" s="643"/>
      <c r="E2" s="643"/>
      <c r="F2" s="643"/>
      <c r="G2" s="231"/>
      <c r="H2" s="231"/>
      <c r="I2" s="231"/>
      <c r="J2" s="231"/>
      <c r="K2" s="231"/>
      <c r="L2" s="231"/>
    </row>
    <row r="3" spans="1:6" ht="12.75">
      <c r="A3" s="158"/>
      <c r="B3" s="158"/>
      <c r="C3" s="158"/>
      <c r="D3" s="158"/>
      <c r="E3" s="158"/>
      <c r="F3" s="158"/>
    </row>
    <row r="4" spans="1:7" ht="18.75">
      <c r="A4" s="784" t="s">
        <v>523</v>
      </c>
      <c r="B4" s="784"/>
      <c r="C4" s="784"/>
      <c r="D4" s="784"/>
      <c r="E4" s="784"/>
      <c r="F4" s="784"/>
      <c r="G4" s="784"/>
    </row>
    <row r="5" spans="1:7" ht="18.75">
      <c r="A5" s="203" t="s">
        <v>876</v>
      </c>
      <c r="B5" s="240"/>
      <c r="C5" s="240"/>
      <c r="D5" s="240"/>
      <c r="E5" s="240"/>
      <c r="F5" s="240"/>
      <c r="G5" s="240"/>
    </row>
    <row r="6" spans="1:6" ht="31.5">
      <c r="A6" s="241"/>
      <c r="B6" s="242" t="s">
        <v>312</v>
      </c>
      <c r="C6" s="242" t="s">
        <v>313</v>
      </c>
      <c r="D6" s="242" t="s">
        <v>314</v>
      </c>
      <c r="E6" s="243"/>
      <c r="F6" s="243"/>
    </row>
    <row r="7" spans="1:6" ht="25.5">
      <c r="A7" s="305" t="s">
        <v>315</v>
      </c>
      <c r="B7" s="244" t="s">
        <v>1007</v>
      </c>
      <c r="C7" s="244" t="s">
        <v>1007</v>
      </c>
      <c r="D7" s="244" t="s">
        <v>1007</v>
      </c>
      <c r="E7" s="243"/>
      <c r="F7" s="243"/>
    </row>
    <row r="8" spans="1:6" ht="13.5" customHeight="1">
      <c r="A8" s="244" t="s">
        <v>316</v>
      </c>
      <c r="B8" s="244" t="s">
        <v>1008</v>
      </c>
      <c r="C8" s="244" t="s">
        <v>1009</v>
      </c>
      <c r="D8" s="244" t="s">
        <v>1010</v>
      </c>
      <c r="E8" s="243"/>
      <c r="F8" s="243"/>
    </row>
    <row r="9" spans="1:6" ht="13.5" customHeight="1">
      <c r="A9" s="244" t="s">
        <v>317</v>
      </c>
      <c r="B9" s="244"/>
      <c r="C9" s="244"/>
      <c r="D9" s="244"/>
      <c r="E9" s="243"/>
      <c r="F9" s="243"/>
    </row>
    <row r="10" spans="1:6" ht="13.5" customHeight="1">
      <c r="A10" s="245" t="s">
        <v>318</v>
      </c>
      <c r="B10" s="244" t="s">
        <v>1011</v>
      </c>
      <c r="C10" s="244" t="s">
        <v>1012</v>
      </c>
      <c r="D10" s="244" t="s">
        <v>1012</v>
      </c>
      <c r="E10" s="243"/>
      <c r="F10" s="243"/>
    </row>
    <row r="11" spans="1:6" ht="13.5" customHeight="1">
      <c r="A11" s="245" t="s">
        <v>319</v>
      </c>
      <c r="B11" s="244" t="s">
        <v>1013</v>
      </c>
      <c r="C11" s="244" t="s">
        <v>1012</v>
      </c>
      <c r="D11" s="244" t="s">
        <v>1014</v>
      </c>
      <c r="E11" s="243"/>
      <c r="F11" s="243"/>
    </row>
    <row r="12" spans="1:6" ht="13.5" customHeight="1">
      <c r="A12" s="245" t="s">
        <v>320</v>
      </c>
      <c r="B12" s="244" t="s">
        <v>1012</v>
      </c>
      <c r="C12" s="244" t="s">
        <v>1014</v>
      </c>
      <c r="D12" s="244" t="s">
        <v>1014</v>
      </c>
      <c r="E12" s="243"/>
      <c r="F12" s="243"/>
    </row>
    <row r="13" spans="1:6" ht="13.5" customHeight="1">
      <c r="A13" s="245" t="s">
        <v>321</v>
      </c>
      <c r="B13" s="244" t="s">
        <v>1015</v>
      </c>
      <c r="C13" s="244" t="s">
        <v>1012</v>
      </c>
      <c r="D13" s="244" t="s">
        <v>1014</v>
      </c>
      <c r="E13" s="243"/>
      <c r="F13" s="243"/>
    </row>
    <row r="14" spans="1:6" ht="13.5" customHeight="1">
      <c r="A14" s="245" t="s">
        <v>322</v>
      </c>
      <c r="B14" s="244" t="s">
        <v>1012</v>
      </c>
      <c r="C14" s="244" t="s">
        <v>1012</v>
      </c>
      <c r="D14" s="244" t="s">
        <v>1012</v>
      </c>
      <c r="E14" s="243"/>
      <c r="F14" s="243"/>
    </row>
    <row r="15" spans="1:6" ht="13.5" customHeight="1">
      <c r="A15" s="245" t="s">
        <v>323</v>
      </c>
      <c r="B15" s="244" t="s">
        <v>1012</v>
      </c>
      <c r="C15" s="244" t="s">
        <v>1012</v>
      </c>
      <c r="D15" s="244" t="s">
        <v>1012</v>
      </c>
      <c r="E15" s="243"/>
      <c r="F15" s="243"/>
    </row>
    <row r="16" spans="1:6" ht="13.5" customHeight="1">
      <c r="A16" s="245" t="s">
        <v>324</v>
      </c>
      <c r="B16" s="244" t="s">
        <v>1012</v>
      </c>
      <c r="C16" s="244" t="s">
        <v>1012</v>
      </c>
      <c r="D16" s="244" t="s">
        <v>1012</v>
      </c>
      <c r="E16" s="243"/>
      <c r="F16" s="243"/>
    </row>
    <row r="17" spans="1:6" ht="13.5" customHeight="1">
      <c r="A17" s="245" t="s">
        <v>325</v>
      </c>
      <c r="B17" s="244" t="s">
        <v>1016</v>
      </c>
      <c r="C17" s="244" t="s">
        <v>1012</v>
      </c>
      <c r="D17" s="244" t="s">
        <v>1012</v>
      </c>
      <c r="E17" s="243"/>
      <c r="F17" s="243"/>
    </row>
    <row r="18" spans="1:6" ht="13.5" customHeight="1">
      <c r="A18" s="246"/>
      <c r="B18" s="247"/>
      <c r="C18" s="247"/>
      <c r="D18" s="247"/>
      <c r="E18" s="243"/>
      <c r="F18" s="243"/>
    </row>
    <row r="19" spans="1:7" ht="13.5" customHeight="1">
      <c r="A19" s="785" t="s">
        <v>326</v>
      </c>
      <c r="B19" s="785"/>
      <c r="C19" s="785"/>
      <c r="D19" s="785"/>
      <c r="E19" s="785"/>
      <c r="F19" s="785"/>
      <c r="G19" s="785"/>
    </row>
    <row r="20" spans="1:7" ht="15">
      <c r="A20" s="243"/>
      <c r="B20" s="243"/>
      <c r="C20" s="243"/>
      <c r="D20" s="243"/>
      <c r="E20" s="648" t="s">
        <v>772</v>
      </c>
      <c r="F20" s="648"/>
      <c r="G20" s="109"/>
    </row>
    <row r="21" spans="1:7" ht="45.75" customHeight="1">
      <c r="A21" s="233" t="s">
        <v>415</v>
      </c>
      <c r="B21" s="233" t="s">
        <v>3</v>
      </c>
      <c r="C21" s="248" t="s">
        <v>327</v>
      </c>
      <c r="D21" s="249" t="s">
        <v>328</v>
      </c>
      <c r="E21" s="290" t="s">
        <v>329</v>
      </c>
      <c r="F21" s="290" t="s">
        <v>330</v>
      </c>
      <c r="G21" s="13"/>
    </row>
    <row r="22" spans="1:6" ht="15">
      <c r="A22" s="244" t="s">
        <v>331</v>
      </c>
      <c r="B22" s="244" t="s">
        <v>1040</v>
      </c>
      <c r="C22" s="252">
        <v>8</v>
      </c>
      <c r="D22" s="445" t="s">
        <v>772</v>
      </c>
      <c r="E22" s="251"/>
      <c r="F22" s="251" t="s">
        <v>1039</v>
      </c>
    </row>
    <row r="23" spans="1:6" ht="15">
      <c r="A23" s="244" t="s">
        <v>332</v>
      </c>
      <c r="B23" s="244" t="s">
        <v>919</v>
      </c>
      <c r="C23" s="244" t="s">
        <v>919</v>
      </c>
      <c r="D23" s="250" t="s">
        <v>919</v>
      </c>
      <c r="E23" s="251" t="s">
        <v>919</v>
      </c>
      <c r="F23" s="251"/>
    </row>
    <row r="24" spans="1:6" ht="15">
      <c r="A24" s="244" t="s">
        <v>333</v>
      </c>
      <c r="B24" s="244" t="s">
        <v>919</v>
      </c>
      <c r="C24" s="9" t="s">
        <v>919</v>
      </c>
      <c r="D24" s="250" t="s">
        <v>919</v>
      </c>
      <c r="E24" s="251" t="s">
        <v>919</v>
      </c>
      <c r="F24" s="251"/>
    </row>
    <row r="25" spans="1:6" ht="15">
      <c r="A25" s="244" t="s">
        <v>334</v>
      </c>
      <c r="B25" s="244" t="s">
        <v>919</v>
      </c>
      <c r="C25" s="9" t="s">
        <v>919</v>
      </c>
      <c r="D25" s="250" t="s">
        <v>919</v>
      </c>
      <c r="E25" s="251" t="s">
        <v>919</v>
      </c>
      <c r="F25" s="251"/>
    </row>
    <row r="26" spans="1:6" ht="16.5" customHeight="1">
      <c r="A26" s="305" t="s">
        <v>335</v>
      </c>
      <c r="B26" s="244" t="s">
        <v>934</v>
      </c>
      <c r="C26" s="9" t="s">
        <v>934</v>
      </c>
      <c r="D26" s="250" t="s">
        <v>934</v>
      </c>
      <c r="E26" s="251" t="s">
        <v>934</v>
      </c>
      <c r="F26" s="251"/>
    </row>
    <row r="27" spans="1:6" ht="15">
      <c r="A27" s="244" t="s">
        <v>336</v>
      </c>
      <c r="B27" s="244" t="s">
        <v>934</v>
      </c>
      <c r="C27" s="9" t="s">
        <v>934</v>
      </c>
      <c r="D27" s="250" t="s">
        <v>934</v>
      </c>
      <c r="E27" s="251" t="s">
        <v>934</v>
      </c>
      <c r="F27" s="251"/>
    </row>
    <row r="28" spans="1:6" ht="147" customHeight="1">
      <c r="A28" s="244" t="s">
        <v>337</v>
      </c>
      <c r="B28" s="244" t="s">
        <v>1017</v>
      </c>
      <c r="C28" s="452">
        <v>12</v>
      </c>
      <c r="D28" s="250" t="s">
        <v>772</v>
      </c>
      <c r="E28" s="446" t="s">
        <v>1038</v>
      </c>
      <c r="F28" s="447" t="s">
        <v>1018</v>
      </c>
    </row>
    <row r="29" spans="1:6" ht="48">
      <c r="A29" s="244" t="s">
        <v>338</v>
      </c>
      <c r="B29" s="244" t="s">
        <v>1019</v>
      </c>
      <c r="C29" s="244"/>
      <c r="D29" s="250" t="s">
        <v>772</v>
      </c>
      <c r="E29" s="448" t="s">
        <v>1020</v>
      </c>
      <c r="F29" s="448" t="s">
        <v>1021</v>
      </c>
    </row>
    <row r="30" spans="1:6" ht="84">
      <c r="A30" s="244" t="s">
        <v>339</v>
      </c>
      <c r="B30" s="244" t="s">
        <v>1022</v>
      </c>
      <c r="C30" s="244"/>
      <c r="D30" s="250" t="s">
        <v>772</v>
      </c>
      <c r="E30" s="446" t="s">
        <v>1023</v>
      </c>
      <c r="F30" s="448" t="s">
        <v>1037</v>
      </c>
    </row>
    <row r="31" spans="1:6" ht="36">
      <c r="A31" s="244" t="s">
        <v>340</v>
      </c>
      <c r="B31" s="244" t="s">
        <v>1024</v>
      </c>
      <c r="C31" s="244">
        <v>8</v>
      </c>
      <c r="D31" s="250" t="s">
        <v>772</v>
      </c>
      <c r="E31" s="448" t="s">
        <v>1025</v>
      </c>
      <c r="F31" s="448" t="s">
        <v>1036</v>
      </c>
    </row>
    <row r="32" spans="1:6" ht="12.75">
      <c r="A32" s="244" t="s">
        <v>341</v>
      </c>
      <c r="B32" s="244" t="s">
        <v>1026</v>
      </c>
      <c r="C32" s="244" t="s">
        <v>1026</v>
      </c>
      <c r="D32" s="250" t="s">
        <v>1026</v>
      </c>
      <c r="E32" s="449" t="s">
        <v>1026</v>
      </c>
      <c r="F32" s="449" t="s">
        <v>1026</v>
      </c>
    </row>
    <row r="33" spans="1:6" ht="60">
      <c r="A33" s="244" t="s">
        <v>342</v>
      </c>
      <c r="B33" s="244" t="s">
        <v>1027</v>
      </c>
      <c r="C33" s="244">
        <v>1</v>
      </c>
      <c r="D33" s="250" t="s">
        <v>772</v>
      </c>
      <c r="E33" s="448" t="s">
        <v>1028</v>
      </c>
      <c r="F33" s="448" t="s">
        <v>1029</v>
      </c>
    </row>
    <row r="34" spans="1:6" ht="48">
      <c r="A34" s="244" t="s">
        <v>343</v>
      </c>
      <c r="B34" s="244" t="s">
        <v>919</v>
      </c>
      <c r="C34" s="244" t="s">
        <v>919</v>
      </c>
      <c r="D34" s="250" t="s">
        <v>919</v>
      </c>
      <c r="E34" s="449" t="s">
        <v>919</v>
      </c>
      <c r="F34" s="448" t="s">
        <v>1030</v>
      </c>
    </row>
    <row r="35" spans="1:6" ht="12.75">
      <c r="A35" s="244" t="s">
        <v>344</v>
      </c>
      <c r="B35" s="244" t="s">
        <v>934</v>
      </c>
      <c r="C35" s="244" t="s">
        <v>934</v>
      </c>
      <c r="D35" s="250" t="s">
        <v>934</v>
      </c>
      <c r="E35" s="449" t="s">
        <v>934</v>
      </c>
      <c r="F35" s="449"/>
    </row>
    <row r="36" spans="1:6" ht="48">
      <c r="A36" s="244" t="s">
        <v>345</v>
      </c>
      <c r="B36" s="244" t="s">
        <v>1031</v>
      </c>
      <c r="C36" s="244">
        <v>7</v>
      </c>
      <c r="D36" s="250" t="s">
        <v>772</v>
      </c>
      <c r="E36" s="446" t="s">
        <v>1032</v>
      </c>
      <c r="F36" s="448" t="s">
        <v>1033</v>
      </c>
    </row>
    <row r="37" spans="1:6" ht="36">
      <c r="A37" s="244" t="s">
        <v>346</v>
      </c>
      <c r="B37" s="244" t="s">
        <v>1031</v>
      </c>
      <c r="C37" s="252">
        <v>4</v>
      </c>
      <c r="D37" s="250" t="s">
        <v>772</v>
      </c>
      <c r="E37" s="446" t="s">
        <v>1034</v>
      </c>
      <c r="F37" s="448" t="s">
        <v>1035</v>
      </c>
    </row>
    <row r="38" spans="1:6" ht="15">
      <c r="A38" s="244" t="s">
        <v>41</v>
      </c>
      <c r="B38" s="244"/>
      <c r="C38" s="244"/>
      <c r="D38" s="445"/>
      <c r="E38" s="251"/>
      <c r="F38" s="251"/>
    </row>
    <row r="39" spans="1:6" ht="15">
      <c r="A39" s="252" t="s">
        <v>14</v>
      </c>
      <c r="B39" s="244"/>
      <c r="C39" s="244"/>
      <c r="D39" s="445"/>
      <c r="E39" s="251"/>
      <c r="F39" s="251"/>
    </row>
    <row r="42" spans="5:9" ht="12.75" customHeight="1">
      <c r="E42" s="594" t="s">
        <v>1086</v>
      </c>
      <c r="F42" s="594"/>
      <c r="G42" s="594"/>
      <c r="H42" s="594"/>
      <c r="I42" s="594"/>
    </row>
    <row r="43" spans="5:9" ht="12.75" customHeight="1">
      <c r="E43" s="594"/>
      <c r="F43" s="594"/>
      <c r="G43" s="594"/>
      <c r="H43" s="594"/>
      <c r="I43" s="594"/>
    </row>
    <row r="44" spans="5:9" ht="12.75" customHeight="1">
      <c r="E44" s="594"/>
      <c r="F44" s="594"/>
      <c r="G44" s="594"/>
      <c r="H44" s="594"/>
      <c r="I44" s="594"/>
    </row>
    <row r="45" spans="5:9" ht="12.75" customHeight="1">
      <c r="E45" s="594"/>
      <c r="F45" s="594"/>
      <c r="G45" s="594"/>
      <c r="H45" s="594"/>
      <c r="I45" s="594"/>
    </row>
  </sheetData>
  <sheetProtection/>
  <mergeCells count="6">
    <mergeCell ref="A1:E1"/>
    <mergeCell ref="A2:F2"/>
    <mergeCell ref="A4:G4"/>
    <mergeCell ref="A19:G19"/>
    <mergeCell ref="E20:F20"/>
    <mergeCell ref="E42:I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2"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1">
      <selection activeCell="F17" sqref="F17"/>
    </sheetView>
  </sheetViews>
  <sheetFormatPr defaultColWidth="9.140625" defaultRowHeight="12.75"/>
  <sheetData>
    <row r="2" ht="12.75">
      <c r="B2" s="15"/>
    </row>
    <row r="4" spans="2:8" ht="12.75" customHeight="1">
      <c r="B4" s="786" t="s">
        <v>698</v>
      </c>
      <c r="C4" s="786"/>
      <c r="D4" s="786"/>
      <c r="E4" s="786"/>
      <c r="F4" s="786"/>
      <c r="G4" s="786"/>
      <c r="H4" s="786"/>
    </row>
    <row r="5" spans="2:8" ht="12.75" customHeight="1">
      <c r="B5" s="786"/>
      <c r="C5" s="786"/>
      <c r="D5" s="786"/>
      <c r="E5" s="786"/>
      <c r="F5" s="786"/>
      <c r="G5" s="786"/>
      <c r="H5" s="786"/>
    </row>
    <row r="6" spans="2:8" ht="12.75" customHeight="1">
      <c r="B6" s="786"/>
      <c r="C6" s="786"/>
      <c r="D6" s="786"/>
      <c r="E6" s="786"/>
      <c r="F6" s="786"/>
      <c r="G6" s="786"/>
      <c r="H6" s="786"/>
    </row>
    <row r="7" spans="2:8" ht="12.75" customHeight="1">
      <c r="B7" s="786"/>
      <c r="C7" s="786"/>
      <c r="D7" s="786"/>
      <c r="E7" s="786"/>
      <c r="F7" s="786"/>
      <c r="G7" s="786"/>
      <c r="H7" s="786"/>
    </row>
    <row r="8" spans="2:8" ht="12.75" customHeight="1">
      <c r="B8" s="786"/>
      <c r="C8" s="786"/>
      <c r="D8" s="786"/>
      <c r="E8" s="786"/>
      <c r="F8" s="786"/>
      <c r="G8" s="786"/>
      <c r="H8" s="786"/>
    </row>
    <row r="9" spans="2:8" ht="12.75" customHeight="1">
      <c r="B9" s="786"/>
      <c r="C9" s="786"/>
      <c r="D9" s="786"/>
      <c r="E9" s="786"/>
      <c r="F9" s="786"/>
      <c r="G9" s="786"/>
      <c r="H9" s="786"/>
    </row>
    <row r="10" spans="2:8" ht="12.75" customHeight="1">
      <c r="B10" s="786"/>
      <c r="C10" s="786"/>
      <c r="D10" s="786"/>
      <c r="E10" s="786"/>
      <c r="F10" s="786"/>
      <c r="G10" s="786"/>
      <c r="H10" s="786"/>
    </row>
    <row r="11" spans="2:8" ht="12.75" customHeight="1">
      <c r="B11" s="786"/>
      <c r="C11" s="786"/>
      <c r="D11" s="786"/>
      <c r="E11" s="786"/>
      <c r="F11" s="786"/>
      <c r="G11" s="786"/>
      <c r="H11" s="786"/>
    </row>
    <row r="12" spans="2:8" ht="12.75" customHeight="1">
      <c r="B12" s="786"/>
      <c r="C12" s="786"/>
      <c r="D12" s="786"/>
      <c r="E12" s="786"/>
      <c r="F12" s="786"/>
      <c r="G12" s="786"/>
      <c r="H12" s="786"/>
    </row>
    <row r="13" spans="2:8" ht="12.75" customHeight="1">
      <c r="B13" s="786"/>
      <c r="C13" s="786"/>
      <c r="D13" s="786"/>
      <c r="E13" s="786"/>
      <c r="F13" s="786"/>
      <c r="G13" s="786"/>
      <c r="H13" s="786"/>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3"/>
  <sheetViews>
    <sheetView zoomScaleSheetLayoutView="100" zoomScalePageLayoutView="0" workbookViewId="0" topLeftCell="A19">
      <selection activeCell="J30" sqref="J30:N33"/>
    </sheetView>
  </sheetViews>
  <sheetFormatPr defaultColWidth="9.140625" defaultRowHeight="12.75"/>
  <cols>
    <col min="1" max="1" width="4.7109375" style="48" customWidth="1"/>
    <col min="2" max="2" width="16.8515625" style="48" customWidth="1"/>
    <col min="3" max="3" width="11.7109375" style="48" customWidth="1"/>
    <col min="4" max="4" width="12.00390625" style="48" customWidth="1"/>
    <col min="5" max="5" width="12.140625" style="48" customWidth="1"/>
    <col min="6" max="6" width="17.421875" style="48" customWidth="1"/>
    <col min="7" max="7" width="12.421875" style="48" customWidth="1"/>
    <col min="8" max="8" width="16.00390625" style="48" customWidth="1"/>
    <col min="9" max="9" width="12.7109375" style="48" customWidth="1"/>
    <col min="10" max="10" width="15.00390625" style="48" customWidth="1"/>
    <col min="11" max="11" width="16.00390625" style="48" customWidth="1"/>
    <col min="12" max="12" width="11.8515625" style="48" customWidth="1"/>
    <col min="13" max="16384" width="9.140625" style="48" customWidth="1"/>
  </cols>
  <sheetData>
    <row r="1" spans="3:11" ht="15" customHeight="1">
      <c r="C1" s="540"/>
      <c r="D1" s="540"/>
      <c r="E1" s="540"/>
      <c r="F1" s="540"/>
      <c r="G1" s="540"/>
      <c r="H1" s="540"/>
      <c r="I1" s="161"/>
      <c r="J1" s="670" t="s">
        <v>525</v>
      </c>
      <c r="K1" s="670"/>
    </row>
    <row r="2" spans="1:11" s="55" customFormat="1" ht="19.5" customHeight="1">
      <c r="A2" s="790" t="s">
        <v>0</v>
      </c>
      <c r="B2" s="790"/>
      <c r="C2" s="790"/>
      <c r="D2" s="790"/>
      <c r="E2" s="790"/>
      <c r="F2" s="790"/>
      <c r="G2" s="790"/>
      <c r="H2" s="790"/>
      <c r="I2" s="790"/>
      <c r="J2" s="790"/>
      <c r="K2" s="790"/>
    </row>
    <row r="3" spans="1:11" s="55" customFormat="1" ht="19.5" customHeight="1">
      <c r="A3" s="789" t="s">
        <v>693</v>
      </c>
      <c r="B3" s="789"/>
      <c r="C3" s="789"/>
      <c r="D3" s="789"/>
      <c r="E3" s="789"/>
      <c r="F3" s="789"/>
      <c r="G3" s="789"/>
      <c r="H3" s="789"/>
      <c r="I3" s="789"/>
      <c r="J3" s="789"/>
      <c r="K3" s="789"/>
    </row>
    <row r="4" spans="1:11" s="55" customFormat="1" ht="14.25" customHeight="1">
      <c r="A4" s="63"/>
      <c r="B4" s="63"/>
      <c r="C4" s="63"/>
      <c r="D4" s="63"/>
      <c r="E4" s="63"/>
      <c r="F4" s="63"/>
      <c r="G4" s="63"/>
      <c r="H4" s="63"/>
      <c r="I4" s="63"/>
      <c r="J4" s="63"/>
      <c r="K4" s="63"/>
    </row>
    <row r="5" spans="1:11" s="55" customFormat="1" ht="18" customHeight="1">
      <c r="A5" s="723" t="s">
        <v>699</v>
      </c>
      <c r="B5" s="723"/>
      <c r="C5" s="723"/>
      <c r="D5" s="723"/>
      <c r="E5" s="723"/>
      <c r="F5" s="723"/>
      <c r="G5" s="723"/>
      <c r="H5" s="723"/>
      <c r="I5" s="723"/>
      <c r="J5" s="723"/>
      <c r="K5" s="723"/>
    </row>
    <row r="6" spans="1:11" ht="15.75">
      <c r="A6" s="566" t="s">
        <v>876</v>
      </c>
      <c r="B6" s="566"/>
      <c r="C6" s="103"/>
      <c r="D6" s="103"/>
      <c r="E6" s="103"/>
      <c r="F6" s="103"/>
      <c r="G6" s="103"/>
      <c r="H6" s="103"/>
      <c r="I6" s="103"/>
      <c r="J6" s="103"/>
      <c r="K6" s="103"/>
    </row>
    <row r="7" spans="1:20" ht="29.25" customHeight="1">
      <c r="A7" s="787" t="s">
        <v>68</v>
      </c>
      <c r="B7" s="787" t="s">
        <v>69</v>
      </c>
      <c r="C7" s="787" t="s">
        <v>70</v>
      </c>
      <c r="D7" s="787" t="s">
        <v>148</v>
      </c>
      <c r="E7" s="787"/>
      <c r="F7" s="787"/>
      <c r="G7" s="787"/>
      <c r="H7" s="787"/>
      <c r="I7" s="583" t="s">
        <v>229</v>
      </c>
      <c r="J7" s="787" t="s">
        <v>71</v>
      </c>
      <c r="K7" s="787" t="s">
        <v>470</v>
      </c>
      <c r="L7" s="791" t="s">
        <v>72</v>
      </c>
      <c r="S7" s="54"/>
      <c r="T7" s="54"/>
    </row>
    <row r="8" spans="1:12" ht="33.75" customHeight="1">
      <c r="A8" s="787"/>
      <c r="B8" s="787"/>
      <c r="C8" s="787"/>
      <c r="D8" s="787" t="s">
        <v>73</v>
      </c>
      <c r="E8" s="787" t="s">
        <v>74</v>
      </c>
      <c r="F8" s="787"/>
      <c r="G8" s="787"/>
      <c r="H8" s="50" t="s">
        <v>75</v>
      </c>
      <c r="I8" s="788"/>
      <c r="J8" s="787"/>
      <c r="K8" s="787"/>
      <c r="L8" s="791"/>
    </row>
    <row r="9" spans="1:12" ht="30">
      <c r="A9" s="787"/>
      <c r="B9" s="787"/>
      <c r="C9" s="787"/>
      <c r="D9" s="787"/>
      <c r="E9" s="50" t="s">
        <v>76</v>
      </c>
      <c r="F9" s="50" t="s">
        <v>77</v>
      </c>
      <c r="G9" s="50" t="s">
        <v>14</v>
      </c>
      <c r="H9" s="50"/>
      <c r="I9" s="584"/>
      <c r="J9" s="787"/>
      <c r="K9" s="787"/>
      <c r="L9" s="791"/>
    </row>
    <row r="10" spans="1:12" s="147" customFormat="1" ht="16.5" customHeight="1">
      <c r="A10" s="146">
        <v>1</v>
      </c>
      <c r="B10" s="146">
        <v>2</v>
      </c>
      <c r="C10" s="146">
        <v>3</v>
      </c>
      <c r="D10" s="146">
        <v>4</v>
      </c>
      <c r="E10" s="146">
        <v>5</v>
      </c>
      <c r="F10" s="146">
        <v>6</v>
      </c>
      <c r="G10" s="146">
        <v>7</v>
      </c>
      <c r="H10" s="146">
        <v>8</v>
      </c>
      <c r="I10" s="146">
        <v>9</v>
      </c>
      <c r="J10" s="146">
        <v>10</v>
      </c>
      <c r="K10" s="146">
        <v>11</v>
      </c>
      <c r="L10" s="146">
        <v>12</v>
      </c>
    </row>
    <row r="11" spans="1:12" ht="16.5" customHeight="1">
      <c r="A11" s="57">
        <v>1</v>
      </c>
      <c r="B11" s="58" t="s">
        <v>794</v>
      </c>
      <c r="C11" s="52">
        <v>30</v>
      </c>
      <c r="D11" s="52">
        <v>0</v>
      </c>
      <c r="E11" s="52">
        <v>4</v>
      </c>
      <c r="F11" s="52">
        <v>6</v>
      </c>
      <c r="G11" s="52">
        <f>SUM(E11:F11)</f>
        <v>10</v>
      </c>
      <c r="H11" s="52">
        <f>D11+G11</f>
        <v>10</v>
      </c>
      <c r="I11" s="52">
        <v>20</v>
      </c>
      <c r="J11" s="52">
        <f>C11-H11</f>
        <v>20</v>
      </c>
      <c r="K11" s="52">
        <v>26</v>
      </c>
      <c r="L11" s="51"/>
    </row>
    <row r="12" spans="1:12" ht="16.5" customHeight="1">
      <c r="A12" s="57">
        <v>2</v>
      </c>
      <c r="B12" s="58" t="s">
        <v>795</v>
      </c>
      <c r="C12" s="52">
        <v>31</v>
      </c>
      <c r="D12" s="52">
        <v>4</v>
      </c>
      <c r="E12" s="52">
        <v>4</v>
      </c>
      <c r="F12" s="52">
        <v>1</v>
      </c>
      <c r="G12" s="52">
        <f aca="true" t="shared" si="0" ref="G12:G23">SUM(E12:F12)</f>
        <v>5</v>
      </c>
      <c r="H12" s="52">
        <f aca="true" t="shared" si="1" ref="H12:H23">D12+G12</f>
        <v>9</v>
      </c>
      <c r="I12" s="52">
        <v>22</v>
      </c>
      <c r="J12" s="52">
        <f aca="true" t="shared" si="2" ref="J12:J23">C12-H12</f>
        <v>22</v>
      </c>
      <c r="K12" s="52">
        <v>27</v>
      </c>
      <c r="L12" s="51"/>
    </row>
    <row r="13" spans="1:12" ht="16.5" customHeight="1">
      <c r="A13" s="57">
        <v>3</v>
      </c>
      <c r="B13" s="58" t="s">
        <v>796</v>
      </c>
      <c r="C13" s="52">
        <v>30</v>
      </c>
      <c r="D13" s="52">
        <v>19</v>
      </c>
      <c r="E13" s="52">
        <v>5</v>
      </c>
      <c r="F13" s="52">
        <v>0</v>
      </c>
      <c r="G13" s="52">
        <f t="shared" si="0"/>
        <v>5</v>
      </c>
      <c r="H13" s="52">
        <f t="shared" si="1"/>
        <v>24</v>
      </c>
      <c r="I13" s="52">
        <v>6</v>
      </c>
      <c r="J13" s="52">
        <f t="shared" si="2"/>
        <v>6</v>
      </c>
      <c r="K13" s="52">
        <v>25</v>
      </c>
      <c r="L13" s="51"/>
    </row>
    <row r="14" spans="1:12" ht="16.5" customHeight="1">
      <c r="A14" s="57">
        <v>4</v>
      </c>
      <c r="B14" s="58" t="s">
        <v>797</v>
      </c>
      <c r="C14" s="52">
        <v>31</v>
      </c>
      <c r="D14" s="52">
        <v>0</v>
      </c>
      <c r="E14" s="52">
        <v>4</v>
      </c>
      <c r="F14" s="52">
        <v>0</v>
      </c>
      <c r="G14" s="52">
        <f t="shared" si="0"/>
        <v>4</v>
      </c>
      <c r="H14" s="52">
        <f t="shared" si="1"/>
        <v>4</v>
      </c>
      <c r="I14" s="52">
        <v>27</v>
      </c>
      <c r="J14" s="52">
        <f t="shared" si="2"/>
        <v>27</v>
      </c>
      <c r="K14" s="52">
        <v>27</v>
      </c>
      <c r="L14" s="51"/>
    </row>
    <row r="15" spans="1:12" ht="16.5" customHeight="1">
      <c r="A15" s="57">
        <v>5</v>
      </c>
      <c r="B15" s="58" t="s">
        <v>798</v>
      </c>
      <c r="C15" s="52">
        <v>31</v>
      </c>
      <c r="D15" s="52">
        <v>0</v>
      </c>
      <c r="E15" s="52">
        <v>4</v>
      </c>
      <c r="F15" s="52">
        <v>4</v>
      </c>
      <c r="G15" s="52">
        <f t="shared" si="0"/>
        <v>8</v>
      </c>
      <c r="H15" s="52">
        <f t="shared" si="1"/>
        <v>8</v>
      </c>
      <c r="I15" s="52">
        <v>23</v>
      </c>
      <c r="J15" s="52">
        <f t="shared" si="2"/>
        <v>23</v>
      </c>
      <c r="K15" s="52">
        <v>26</v>
      </c>
      <c r="L15" s="51"/>
    </row>
    <row r="16" spans="1:12" s="56" customFormat="1" ht="16.5" customHeight="1">
      <c r="A16" s="57">
        <v>6</v>
      </c>
      <c r="B16" s="58" t="s">
        <v>799</v>
      </c>
      <c r="C16" s="57">
        <v>30</v>
      </c>
      <c r="D16" s="57">
        <v>0</v>
      </c>
      <c r="E16" s="57">
        <v>5</v>
      </c>
      <c r="F16" s="57">
        <v>5</v>
      </c>
      <c r="G16" s="52">
        <f t="shared" si="0"/>
        <v>10</v>
      </c>
      <c r="H16" s="52">
        <f t="shared" si="1"/>
        <v>10</v>
      </c>
      <c r="I16" s="57">
        <v>20</v>
      </c>
      <c r="J16" s="52">
        <f t="shared" si="2"/>
        <v>20</v>
      </c>
      <c r="K16" s="52">
        <v>25</v>
      </c>
      <c r="L16" s="51"/>
    </row>
    <row r="17" spans="1:12" s="56" customFormat="1" ht="16.5" customHeight="1">
      <c r="A17" s="57">
        <v>7</v>
      </c>
      <c r="B17" s="58" t="s">
        <v>800</v>
      </c>
      <c r="C17" s="57">
        <v>31</v>
      </c>
      <c r="D17" s="57">
        <v>0</v>
      </c>
      <c r="E17" s="57">
        <v>4</v>
      </c>
      <c r="F17" s="57">
        <v>13</v>
      </c>
      <c r="G17" s="52">
        <f t="shared" si="0"/>
        <v>17</v>
      </c>
      <c r="H17" s="52">
        <f t="shared" si="1"/>
        <v>17</v>
      </c>
      <c r="I17" s="57">
        <v>14</v>
      </c>
      <c r="J17" s="52">
        <f t="shared" si="2"/>
        <v>14</v>
      </c>
      <c r="K17" s="52">
        <v>26</v>
      </c>
      <c r="L17" s="51"/>
    </row>
    <row r="18" spans="1:12" s="56" customFormat="1" ht="16.5" customHeight="1">
      <c r="A18" s="57">
        <v>8</v>
      </c>
      <c r="B18" s="58" t="s">
        <v>801</v>
      </c>
      <c r="C18" s="57">
        <v>30</v>
      </c>
      <c r="D18" s="57">
        <v>0</v>
      </c>
      <c r="E18" s="57">
        <v>4</v>
      </c>
      <c r="F18" s="57">
        <v>6</v>
      </c>
      <c r="G18" s="52">
        <f t="shared" si="0"/>
        <v>10</v>
      </c>
      <c r="H18" s="52">
        <f t="shared" si="1"/>
        <v>10</v>
      </c>
      <c r="I18" s="57">
        <v>20</v>
      </c>
      <c r="J18" s="52">
        <f t="shared" si="2"/>
        <v>20</v>
      </c>
      <c r="K18" s="52">
        <v>26</v>
      </c>
      <c r="L18" s="51"/>
    </row>
    <row r="19" spans="1:12" s="56" customFormat="1" ht="16.5" customHeight="1">
      <c r="A19" s="57">
        <v>9</v>
      </c>
      <c r="B19" s="58" t="s">
        <v>802</v>
      </c>
      <c r="C19" s="57">
        <v>31</v>
      </c>
      <c r="D19" s="57">
        <v>0</v>
      </c>
      <c r="E19" s="57">
        <v>5</v>
      </c>
      <c r="F19" s="57">
        <v>2</v>
      </c>
      <c r="G19" s="52">
        <f t="shared" si="0"/>
        <v>7</v>
      </c>
      <c r="H19" s="52">
        <f t="shared" si="1"/>
        <v>7</v>
      </c>
      <c r="I19" s="57">
        <v>24</v>
      </c>
      <c r="J19" s="52">
        <f t="shared" si="2"/>
        <v>24</v>
      </c>
      <c r="K19" s="52">
        <v>26</v>
      </c>
      <c r="L19" s="51"/>
    </row>
    <row r="20" spans="1:12" s="56" customFormat="1" ht="16.5" customHeight="1">
      <c r="A20" s="57">
        <v>10</v>
      </c>
      <c r="B20" s="58" t="s">
        <v>803</v>
      </c>
      <c r="C20" s="57">
        <v>31</v>
      </c>
      <c r="D20" s="57">
        <v>0</v>
      </c>
      <c r="E20" s="57">
        <v>4</v>
      </c>
      <c r="F20" s="57">
        <v>2</v>
      </c>
      <c r="G20" s="52">
        <f t="shared" si="0"/>
        <v>6</v>
      </c>
      <c r="H20" s="52">
        <f t="shared" si="1"/>
        <v>6</v>
      </c>
      <c r="I20" s="57">
        <v>25</v>
      </c>
      <c r="J20" s="52">
        <f t="shared" si="2"/>
        <v>25</v>
      </c>
      <c r="K20" s="52">
        <v>26</v>
      </c>
      <c r="L20" s="51"/>
    </row>
    <row r="21" spans="1:12" s="56" customFormat="1" ht="16.5" customHeight="1">
      <c r="A21" s="57">
        <v>11</v>
      </c>
      <c r="B21" s="58" t="s">
        <v>804</v>
      </c>
      <c r="C21" s="57">
        <v>29</v>
      </c>
      <c r="D21" s="50">
        <v>0</v>
      </c>
      <c r="E21" s="50">
        <v>4</v>
      </c>
      <c r="F21" s="50">
        <v>2</v>
      </c>
      <c r="G21" s="52">
        <f t="shared" si="0"/>
        <v>6</v>
      </c>
      <c r="H21" s="52">
        <f t="shared" si="1"/>
        <v>6</v>
      </c>
      <c r="I21" s="57">
        <v>23</v>
      </c>
      <c r="J21" s="52">
        <f t="shared" si="2"/>
        <v>23</v>
      </c>
      <c r="K21" s="52">
        <v>25</v>
      </c>
      <c r="L21" s="51"/>
    </row>
    <row r="22" spans="1:12" s="56" customFormat="1" ht="16.5" customHeight="1">
      <c r="A22" s="57">
        <v>12</v>
      </c>
      <c r="B22" s="58" t="s">
        <v>805</v>
      </c>
      <c r="C22" s="57">
        <v>31</v>
      </c>
      <c r="D22" s="50">
        <v>0</v>
      </c>
      <c r="E22" s="50">
        <v>5</v>
      </c>
      <c r="F22" s="50">
        <v>5</v>
      </c>
      <c r="G22" s="52">
        <f t="shared" si="0"/>
        <v>10</v>
      </c>
      <c r="H22" s="52">
        <f t="shared" si="1"/>
        <v>10</v>
      </c>
      <c r="I22" s="57">
        <v>21</v>
      </c>
      <c r="J22" s="52">
        <f t="shared" si="2"/>
        <v>21</v>
      </c>
      <c r="K22" s="52">
        <v>26</v>
      </c>
      <c r="L22" s="51"/>
    </row>
    <row r="23" spans="1:12" s="56" customFormat="1" ht="16.5" customHeight="1">
      <c r="A23" s="58"/>
      <c r="B23" s="59" t="s">
        <v>14</v>
      </c>
      <c r="C23" s="453">
        <v>366</v>
      </c>
      <c r="D23" s="453">
        <f>SUM(D11:D22)</f>
        <v>23</v>
      </c>
      <c r="E23" s="453">
        <f>SUM(E11:E22)</f>
        <v>52</v>
      </c>
      <c r="F23" s="453">
        <f>SUM(F11:F22)</f>
        <v>46</v>
      </c>
      <c r="G23" s="454">
        <f t="shared" si="0"/>
        <v>98</v>
      </c>
      <c r="H23" s="454">
        <f t="shared" si="1"/>
        <v>121</v>
      </c>
      <c r="I23" s="453">
        <f>SUM(I11:I22)</f>
        <v>245</v>
      </c>
      <c r="J23" s="454">
        <f t="shared" si="2"/>
        <v>245</v>
      </c>
      <c r="K23" s="52">
        <f>SUM(K11:K22)</f>
        <v>311</v>
      </c>
      <c r="L23" s="51"/>
    </row>
    <row r="24" spans="1:11" s="56" customFormat="1" ht="11.25" customHeight="1">
      <c r="A24" s="60"/>
      <c r="B24" s="61"/>
      <c r="C24" s="62"/>
      <c r="D24" s="60"/>
      <c r="E24" s="60"/>
      <c r="F24" s="60"/>
      <c r="G24" s="60"/>
      <c r="H24" s="60"/>
      <c r="I24" s="60"/>
      <c r="J24" s="60"/>
      <c r="K24" s="60"/>
    </row>
    <row r="25" spans="1:10" ht="15">
      <c r="A25" s="53" t="s">
        <v>99</v>
      </c>
      <c r="B25" s="53"/>
      <c r="C25" s="53"/>
      <c r="D25" s="53"/>
      <c r="E25" s="53"/>
      <c r="F25" s="53"/>
      <c r="G25" s="53"/>
      <c r="H25" s="53"/>
      <c r="I25" s="53"/>
      <c r="J25" s="53"/>
    </row>
    <row r="26" spans="1:10" ht="15">
      <c r="A26" s="53"/>
      <c r="B26" s="53"/>
      <c r="C26" s="53"/>
      <c r="D26" s="53"/>
      <c r="E26" s="53"/>
      <c r="F26" s="53"/>
      <c r="G26" s="53"/>
      <c r="H26" s="53"/>
      <c r="I26" s="53"/>
      <c r="J26" s="53"/>
    </row>
    <row r="30" spans="10:14" ht="14.25" customHeight="1">
      <c r="J30" s="594" t="s">
        <v>1086</v>
      </c>
      <c r="K30" s="594"/>
      <c r="L30" s="594"/>
      <c r="M30" s="594"/>
      <c r="N30" s="594"/>
    </row>
    <row r="31" spans="10:14" ht="14.25" customHeight="1">
      <c r="J31" s="594"/>
      <c r="K31" s="594"/>
      <c r="L31" s="594"/>
      <c r="M31" s="594"/>
      <c r="N31" s="594"/>
    </row>
    <row r="32" spans="10:14" ht="14.25" customHeight="1">
      <c r="J32" s="594"/>
      <c r="K32" s="594"/>
      <c r="L32" s="594"/>
      <c r="M32" s="594"/>
      <c r="N32" s="594"/>
    </row>
    <row r="33" spans="10:14" ht="14.25" customHeight="1">
      <c r="J33" s="594"/>
      <c r="K33" s="594"/>
      <c r="L33" s="594"/>
      <c r="M33" s="594"/>
      <c r="N33" s="594"/>
    </row>
  </sheetData>
  <sheetProtection/>
  <mergeCells count="17">
    <mergeCell ref="J30:N33"/>
    <mergeCell ref="E8:G8"/>
    <mergeCell ref="I7:I9"/>
    <mergeCell ref="C1:H1"/>
    <mergeCell ref="J1:K1"/>
    <mergeCell ref="A3:K3"/>
    <mergeCell ref="A2:K2"/>
    <mergeCell ref="A6:B6"/>
    <mergeCell ref="L7:L9"/>
    <mergeCell ref="A5:K5"/>
    <mergeCell ref="A7:A9"/>
    <mergeCell ref="B7:B9"/>
    <mergeCell ref="C7:C9"/>
    <mergeCell ref="D7:H7"/>
    <mergeCell ref="J7:J9"/>
    <mergeCell ref="K7:K9"/>
    <mergeCell ref="D8:D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56.xml><?xml version="1.0" encoding="utf-8"?>
<worksheet xmlns="http://schemas.openxmlformats.org/spreadsheetml/2006/main" xmlns:r="http://schemas.openxmlformats.org/officeDocument/2006/relationships">
  <sheetPr>
    <pageSetUpPr fitToPage="1"/>
  </sheetPr>
  <dimension ref="A1:S31"/>
  <sheetViews>
    <sheetView zoomScale="115" zoomScaleNormal="115" zoomScaleSheetLayoutView="100" zoomScalePageLayoutView="0" workbookViewId="0" topLeftCell="A13">
      <selection activeCell="I28" sqref="I28:M31"/>
    </sheetView>
  </sheetViews>
  <sheetFormatPr defaultColWidth="9.140625" defaultRowHeight="12.75"/>
  <cols>
    <col min="1" max="1" width="4.7109375" style="48" customWidth="1"/>
    <col min="2" max="2" width="14.7109375" style="48" customWidth="1"/>
    <col min="3" max="3" width="11.7109375" style="48" customWidth="1"/>
    <col min="4" max="4" width="12.00390625" style="48" customWidth="1"/>
    <col min="5" max="5" width="11.8515625" style="48" customWidth="1"/>
    <col min="6" max="6" width="18.8515625" style="48" customWidth="1"/>
    <col min="7" max="7" width="10.140625" style="48" customWidth="1"/>
    <col min="8" max="8" width="14.7109375" style="48" customWidth="1"/>
    <col min="9" max="9" width="15.28125" style="48" customWidth="1"/>
    <col min="10" max="10" width="14.7109375" style="48" customWidth="1"/>
    <col min="11" max="11" width="11.8515625" style="48" customWidth="1"/>
    <col min="12" max="16384" width="9.140625" style="48" customWidth="1"/>
  </cols>
  <sheetData>
    <row r="1" spans="3:10" ht="15" customHeight="1">
      <c r="C1" s="540"/>
      <c r="D1" s="540"/>
      <c r="E1" s="540"/>
      <c r="F1" s="540"/>
      <c r="G1" s="540"/>
      <c r="H1" s="540"/>
      <c r="I1" s="161"/>
      <c r="J1" s="40" t="s">
        <v>526</v>
      </c>
    </row>
    <row r="2" spans="1:10" s="55" customFormat="1" ht="19.5" customHeight="1">
      <c r="A2" s="790" t="s">
        <v>0</v>
      </c>
      <c r="B2" s="790"/>
      <c r="C2" s="790"/>
      <c r="D2" s="790"/>
      <c r="E2" s="790"/>
      <c r="F2" s="790"/>
      <c r="G2" s="790"/>
      <c r="H2" s="790"/>
      <c r="I2" s="790"/>
      <c r="J2" s="790"/>
    </row>
    <row r="3" spans="1:10" s="55" customFormat="1" ht="19.5" customHeight="1">
      <c r="A3" s="789" t="s">
        <v>693</v>
      </c>
      <c r="B3" s="789"/>
      <c r="C3" s="789"/>
      <c r="D3" s="789"/>
      <c r="E3" s="789"/>
      <c r="F3" s="789"/>
      <c r="G3" s="789"/>
      <c r="H3" s="789"/>
      <c r="I3" s="789"/>
      <c r="J3" s="789"/>
    </row>
    <row r="4" spans="1:10" s="55" customFormat="1" ht="14.25" customHeight="1">
      <c r="A4" s="63"/>
      <c r="B4" s="63"/>
      <c r="C4" s="63"/>
      <c r="D4" s="63"/>
      <c r="E4" s="63"/>
      <c r="F4" s="63"/>
      <c r="G4" s="63"/>
      <c r="H4" s="63"/>
      <c r="I4" s="63"/>
      <c r="J4" s="63"/>
    </row>
    <row r="5" spans="1:10" s="55" customFormat="1" ht="18" customHeight="1">
      <c r="A5" s="723" t="s">
        <v>700</v>
      </c>
      <c r="B5" s="723"/>
      <c r="C5" s="723"/>
      <c r="D5" s="723"/>
      <c r="E5" s="723"/>
      <c r="F5" s="723"/>
      <c r="G5" s="723"/>
      <c r="H5" s="723"/>
      <c r="I5" s="723"/>
      <c r="J5" s="723"/>
    </row>
    <row r="6" spans="1:10" ht="15.75">
      <c r="A6" s="566" t="s">
        <v>876</v>
      </c>
      <c r="B6" s="566"/>
      <c r="C6" s="132"/>
      <c r="D6" s="132"/>
      <c r="E6" s="132"/>
      <c r="F6" s="132"/>
      <c r="G6" s="132"/>
      <c r="H6" s="132"/>
      <c r="I6" s="159"/>
      <c r="J6" s="159"/>
    </row>
    <row r="7" spans="1:11" ht="29.25" customHeight="1">
      <c r="A7" s="787" t="s">
        <v>68</v>
      </c>
      <c r="B7" s="787" t="s">
        <v>69</v>
      </c>
      <c r="C7" s="792" t="s">
        <v>70</v>
      </c>
      <c r="D7" s="787" t="s">
        <v>149</v>
      </c>
      <c r="E7" s="787"/>
      <c r="F7" s="787"/>
      <c r="G7" s="787"/>
      <c r="H7" s="787"/>
      <c r="I7" s="792" t="s">
        <v>229</v>
      </c>
      <c r="J7" s="795" t="s">
        <v>71</v>
      </c>
      <c r="K7" s="795" t="s">
        <v>217</v>
      </c>
    </row>
    <row r="8" spans="1:19" ht="33.75" customHeight="1">
      <c r="A8" s="787"/>
      <c r="B8" s="787"/>
      <c r="C8" s="793"/>
      <c r="D8" s="787" t="s">
        <v>73</v>
      </c>
      <c r="E8" s="787" t="s">
        <v>74</v>
      </c>
      <c r="F8" s="787"/>
      <c r="G8" s="787"/>
      <c r="H8" s="583" t="s">
        <v>75</v>
      </c>
      <c r="I8" s="793"/>
      <c r="J8" s="795"/>
      <c r="K8" s="795"/>
      <c r="R8" s="54"/>
      <c r="S8" s="54"/>
    </row>
    <row r="9" spans="1:11" ht="33.75" customHeight="1">
      <c r="A9" s="787"/>
      <c r="B9" s="787"/>
      <c r="C9" s="794"/>
      <c r="D9" s="787"/>
      <c r="E9" s="50" t="s">
        <v>76</v>
      </c>
      <c r="F9" s="50" t="s">
        <v>77</v>
      </c>
      <c r="G9" s="50" t="s">
        <v>14</v>
      </c>
      <c r="H9" s="584"/>
      <c r="I9" s="794"/>
      <c r="J9" s="795"/>
      <c r="K9" s="795"/>
    </row>
    <row r="10" spans="1:11" s="56" customFormat="1" ht="16.5" customHeight="1">
      <c r="A10" s="50">
        <v>1</v>
      </c>
      <c r="B10" s="50">
        <v>2</v>
      </c>
      <c r="C10" s="50">
        <v>3</v>
      </c>
      <c r="D10" s="50">
        <v>4</v>
      </c>
      <c r="E10" s="50">
        <v>5</v>
      </c>
      <c r="F10" s="50">
        <v>6</v>
      </c>
      <c r="G10" s="50">
        <v>7</v>
      </c>
      <c r="H10" s="50">
        <v>8</v>
      </c>
      <c r="I10" s="50">
        <v>9</v>
      </c>
      <c r="J10" s="50">
        <v>10</v>
      </c>
      <c r="K10" s="50">
        <v>11</v>
      </c>
    </row>
    <row r="11" spans="1:11" ht="16.5" customHeight="1">
      <c r="A11" s="57">
        <v>1</v>
      </c>
      <c r="B11" s="58" t="s">
        <v>794</v>
      </c>
      <c r="C11" s="52">
        <v>30</v>
      </c>
      <c r="D11" s="52">
        <v>0</v>
      </c>
      <c r="E11" s="52">
        <v>4</v>
      </c>
      <c r="F11" s="52">
        <v>6</v>
      </c>
      <c r="G11" s="52">
        <v>10</v>
      </c>
      <c r="H11" s="52">
        <v>10</v>
      </c>
      <c r="I11" s="52">
        <v>20</v>
      </c>
      <c r="J11" s="52">
        <v>20</v>
      </c>
      <c r="K11" s="51"/>
    </row>
    <row r="12" spans="1:11" ht="16.5" customHeight="1">
      <c r="A12" s="57">
        <v>2</v>
      </c>
      <c r="B12" s="58" t="s">
        <v>795</v>
      </c>
      <c r="C12" s="52">
        <v>31</v>
      </c>
      <c r="D12" s="52">
        <v>4</v>
      </c>
      <c r="E12" s="52">
        <v>4</v>
      </c>
      <c r="F12" s="52">
        <v>1</v>
      </c>
      <c r="G12" s="52">
        <v>5</v>
      </c>
      <c r="H12" s="52">
        <v>9</v>
      </c>
      <c r="I12" s="52">
        <v>22</v>
      </c>
      <c r="J12" s="52">
        <v>22</v>
      </c>
      <c r="K12" s="51"/>
    </row>
    <row r="13" spans="1:11" ht="16.5" customHeight="1">
      <c r="A13" s="57">
        <v>3</v>
      </c>
      <c r="B13" s="58" t="s">
        <v>796</v>
      </c>
      <c r="C13" s="52">
        <v>30</v>
      </c>
      <c r="D13" s="52">
        <v>19</v>
      </c>
      <c r="E13" s="52">
        <v>5</v>
      </c>
      <c r="F13" s="52">
        <v>0</v>
      </c>
      <c r="G13" s="52">
        <v>5</v>
      </c>
      <c r="H13" s="52">
        <v>24</v>
      </c>
      <c r="I13" s="52">
        <v>6</v>
      </c>
      <c r="J13" s="52">
        <v>6</v>
      </c>
      <c r="K13" s="58"/>
    </row>
    <row r="14" spans="1:11" ht="16.5" customHeight="1">
      <c r="A14" s="57">
        <v>4</v>
      </c>
      <c r="B14" s="58" t="s">
        <v>797</v>
      </c>
      <c r="C14" s="52">
        <v>31</v>
      </c>
      <c r="D14" s="52">
        <v>0</v>
      </c>
      <c r="E14" s="52">
        <v>4</v>
      </c>
      <c r="F14" s="52">
        <v>0</v>
      </c>
      <c r="G14" s="52">
        <v>4</v>
      </c>
      <c r="H14" s="52">
        <v>4</v>
      </c>
      <c r="I14" s="52">
        <v>27</v>
      </c>
      <c r="J14" s="52">
        <v>27</v>
      </c>
      <c r="K14" s="58"/>
    </row>
    <row r="15" spans="1:11" ht="16.5" customHeight="1">
      <c r="A15" s="57">
        <v>5</v>
      </c>
      <c r="B15" s="58" t="s">
        <v>798</v>
      </c>
      <c r="C15" s="52">
        <v>31</v>
      </c>
      <c r="D15" s="52">
        <v>0</v>
      </c>
      <c r="E15" s="52">
        <v>4</v>
      </c>
      <c r="F15" s="52">
        <v>4</v>
      </c>
      <c r="G15" s="52">
        <v>8</v>
      </c>
      <c r="H15" s="52">
        <v>8</v>
      </c>
      <c r="I15" s="52">
        <v>23</v>
      </c>
      <c r="J15" s="52">
        <v>23</v>
      </c>
      <c r="K15" s="58"/>
    </row>
    <row r="16" spans="1:12" s="56" customFormat="1" ht="16.5" customHeight="1">
      <c r="A16" s="57">
        <v>6</v>
      </c>
      <c r="B16" s="58" t="s">
        <v>799</v>
      </c>
      <c r="C16" s="57">
        <v>30</v>
      </c>
      <c r="D16" s="57">
        <v>0</v>
      </c>
      <c r="E16" s="57">
        <v>5</v>
      </c>
      <c r="F16" s="57">
        <v>5</v>
      </c>
      <c r="G16" s="57">
        <v>10</v>
      </c>
      <c r="H16" s="57">
        <v>10</v>
      </c>
      <c r="I16" s="57">
        <v>20</v>
      </c>
      <c r="J16" s="57">
        <v>20</v>
      </c>
      <c r="K16" s="58"/>
      <c r="L16" s="48"/>
    </row>
    <row r="17" spans="1:12" s="56" customFormat="1" ht="16.5" customHeight="1">
      <c r="A17" s="57">
        <v>7</v>
      </c>
      <c r="B17" s="58" t="s">
        <v>800</v>
      </c>
      <c r="C17" s="57">
        <v>31</v>
      </c>
      <c r="D17" s="57">
        <v>0</v>
      </c>
      <c r="E17" s="57">
        <v>4</v>
      </c>
      <c r="F17" s="57">
        <v>13</v>
      </c>
      <c r="G17" s="57">
        <v>17</v>
      </c>
      <c r="H17" s="57">
        <v>17</v>
      </c>
      <c r="I17" s="57">
        <v>14</v>
      </c>
      <c r="J17" s="57">
        <v>14</v>
      </c>
      <c r="K17" s="58"/>
      <c r="L17" s="48"/>
    </row>
    <row r="18" spans="1:12" s="56" customFormat="1" ht="16.5" customHeight="1">
      <c r="A18" s="57">
        <v>8</v>
      </c>
      <c r="B18" s="58" t="s">
        <v>801</v>
      </c>
      <c r="C18" s="57">
        <v>30</v>
      </c>
      <c r="D18" s="57">
        <v>0</v>
      </c>
      <c r="E18" s="57">
        <v>4</v>
      </c>
      <c r="F18" s="57">
        <v>6</v>
      </c>
      <c r="G18" s="57">
        <v>10</v>
      </c>
      <c r="H18" s="57">
        <v>10</v>
      </c>
      <c r="I18" s="57">
        <v>20</v>
      </c>
      <c r="J18" s="57">
        <v>20</v>
      </c>
      <c r="K18" s="58"/>
      <c r="L18" s="48"/>
    </row>
    <row r="19" spans="1:12" s="56" customFormat="1" ht="16.5" customHeight="1">
      <c r="A19" s="57">
        <v>9</v>
      </c>
      <c r="B19" s="58" t="s">
        <v>802</v>
      </c>
      <c r="C19" s="57">
        <v>31</v>
      </c>
      <c r="D19" s="57">
        <v>0</v>
      </c>
      <c r="E19" s="57">
        <v>5</v>
      </c>
      <c r="F19" s="57">
        <v>2</v>
      </c>
      <c r="G19" s="57">
        <v>7</v>
      </c>
      <c r="H19" s="57">
        <v>7</v>
      </c>
      <c r="I19" s="57">
        <v>24</v>
      </c>
      <c r="J19" s="57">
        <v>24</v>
      </c>
      <c r="K19" s="58"/>
      <c r="L19" s="48"/>
    </row>
    <row r="20" spans="1:12" s="56" customFormat="1" ht="16.5" customHeight="1">
      <c r="A20" s="57">
        <v>10</v>
      </c>
      <c r="B20" s="58" t="s">
        <v>806</v>
      </c>
      <c r="C20" s="57">
        <v>31</v>
      </c>
      <c r="D20" s="57">
        <v>0</v>
      </c>
      <c r="E20" s="57">
        <v>4</v>
      </c>
      <c r="F20" s="57">
        <v>2</v>
      </c>
      <c r="G20" s="57">
        <v>6</v>
      </c>
      <c r="H20" s="57">
        <v>6</v>
      </c>
      <c r="I20" s="57">
        <v>25</v>
      </c>
      <c r="J20" s="57">
        <v>25</v>
      </c>
      <c r="K20" s="58"/>
      <c r="L20" s="48"/>
    </row>
    <row r="21" spans="1:12" s="56" customFormat="1" ht="16.5" customHeight="1">
      <c r="A21" s="57">
        <v>11</v>
      </c>
      <c r="B21" s="58" t="s">
        <v>807</v>
      </c>
      <c r="C21" s="57">
        <v>29</v>
      </c>
      <c r="D21" s="57">
        <v>0</v>
      </c>
      <c r="E21" s="57">
        <v>4</v>
      </c>
      <c r="F21" s="57">
        <v>2</v>
      </c>
      <c r="G21" s="57">
        <v>6</v>
      </c>
      <c r="H21" s="57">
        <v>6</v>
      </c>
      <c r="I21" s="57">
        <v>23</v>
      </c>
      <c r="J21" s="57">
        <v>23</v>
      </c>
      <c r="K21" s="58"/>
      <c r="L21" s="48"/>
    </row>
    <row r="22" spans="1:12" s="56" customFormat="1" ht="16.5" customHeight="1">
      <c r="A22" s="57">
        <v>12</v>
      </c>
      <c r="B22" s="58" t="s">
        <v>808</v>
      </c>
      <c r="C22" s="57">
        <v>31</v>
      </c>
      <c r="D22" s="57">
        <v>0</v>
      </c>
      <c r="E22" s="57">
        <v>5</v>
      </c>
      <c r="F22" s="57">
        <v>5</v>
      </c>
      <c r="G22" s="57">
        <v>10</v>
      </c>
      <c r="H22" s="57">
        <v>10</v>
      </c>
      <c r="I22" s="57">
        <v>21</v>
      </c>
      <c r="J22" s="57">
        <v>21</v>
      </c>
      <c r="K22" s="58"/>
      <c r="L22" s="48"/>
    </row>
    <row r="23" spans="1:11" s="56" customFormat="1" ht="16.5" customHeight="1">
      <c r="A23" s="58"/>
      <c r="B23" s="59" t="s">
        <v>14</v>
      </c>
      <c r="C23" s="57">
        <v>366</v>
      </c>
      <c r="D23" s="57">
        <v>23</v>
      </c>
      <c r="E23" s="57">
        <v>52</v>
      </c>
      <c r="F23" s="57">
        <v>46</v>
      </c>
      <c r="G23" s="57">
        <v>98</v>
      </c>
      <c r="H23" s="57">
        <v>121</v>
      </c>
      <c r="I23" s="57">
        <v>245</v>
      </c>
      <c r="J23" s="57">
        <v>245</v>
      </c>
      <c r="K23" s="58"/>
    </row>
    <row r="24" spans="1:11" s="56" customFormat="1" ht="11.25" customHeight="1">
      <c r="A24" s="60"/>
      <c r="B24" s="61"/>
      <c r="C24" s="62"/>
      <c r="D24" s="60"/>
      <c r="E24" s="60"/>
      <c r="F24" s="60"/>
      <c r="G24" s="60"/>
      <c r="H24" s="60"/>
      <c r="I24" s="60"/>
      <c r="J24" s="60"/>
      <c r="K24" s="60"/>
    </row>
    <row r="25" spans="1:10" ht="15">
      <c r="A25" s="53" t="s">
        <v>99</v>
      </c>
      <c r="B25" s="53"/>
      <c r="C25" s="53"/>
      <c r="D25" s="53"/>
      <c r="E25" s="53"/>
      <c r="F25" s="53"/>
      <c r="G25" s="53"/>
      <c r="H25" s="53"/>
      <c r="I25" s="53"/>
      <c r="J25" s="53"/>
    </row>
    <row r="26" spans="1:10" ht="15">
      <c r="A26" s="53"/>
      <c r="B26" s="53"/>
      <c r="C26" s="53"/>
      <c r="D26" s="53"/>
      <c r="E26" s="53"/>
      <c r="F26" s="53"/>
      <c r="G26" s="53"/>
      <c r="H26" s="53"/>
      <c r="I26" s="53"/>
      <c r="J26" s="53"/>
    </row>
    <row r="28" spans="9:13" ht="14.25" customHeight="1">
      <c r="I28" s="594" t="s">
        <v>1086</v>
      </c>
      <c r="J28" s="594"/>
      <c r="K28" s="594"/>
      <c r="L28" s="594"/>
      <c r="M28" s="594"/>
    </row>
    <row r="29" spans="9:13" ht="14.25" customHeight="1">
      <c r="I29" s="594"/>
      <c r="J29" s="594"/>
      <c r="K29" s="594"/>
      <c r="L29" s="594"/>
      <c r="M29" s="594"/>
    </row>
    <row r="30" spans="9:13" ht="14.25" customHeight="1">
      <c r="I30" s="594"/>
      <c r="J30" s="594"/>
      <c r="K30" s="594"/>
      <c r="L30" s="594"/>
      <c r="M30" s="594"/>
    </row>
    <row r="31" spans="9:13" ht="14.25" customHeight="1">
      <c r="I31" s="594"/>
      <c r="J31" s="594"/>
      <c r="K31" s="594"/>
      <c r="L31" s="594"/>
      <c r="M31" s="594"/>
    </row>
  </sheetData>
  <sheetProtection/>
  <mergeCells count="16">
    <mergeCell ref="I28:M31"/>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7.xml><?xml version="1.0" encoding="utf-8"?>
<worksheet xmlns="http://schemas.openxmlformats.org/spreadsheetml/2006/main" xmlns:r="http://schemas.openxmlformats.org/officeDocument/2006/relationships">
  <sheetPr>
    <pageSetUpPr fitToPage="1"/>
  </sheetPr>
  <dimension ref="A1:V56"/>
  <sheetViews>
    <sheetView zoomScaleSheetLayoutView="100" zoomScalePageLayoutView="0" workbookViewId="0" topLeftCell="D30">
      <selection activeCell="I53" sqref="I53"/>
    </sheetView>
  </sheetViews>
  <sheetFormatPr defaultColWidth="9.140625" defaultRowHeight="12.75"/>
  <cols>
    <col min="1" max="1" width="5.57421875" style="268" customWidth="1"/>
    <col min="2" max="2" width="16.140625" style="268" customWidth="1"/>
    <col min="3" max="3" width="10.28125" style="268" customWidth="1"/>
    <col min="4" max="4" width="8.421875" style="268" customWidth="1"/>
    <col min="5" max="6" width="9.8515625" style="268" customWidth="1"/>
    <col min="7" max="7" width="10.8515625" style="268" customWidth="1"/>
    <col min="8" max="8" width="12.8515625" style="268" customWidth="1"/>
    <col min="9" max="9" width="10.421875" style="268" customWidth="1"/>
    <col min="10" max="10" width="8.00390625" style="268" customWidth="1"/>
    <col min="11" max="11" width="9.7109375" style="268" customWidth="1"/>
    <col min="12" max="12" width="8.140625" style="268" customWidth="1"/>
    <col min="13" max="13" width="9.28125" style="268" customWidth="1"/>
    <col min="14" max="14" width="10.57421875" style="268" customWidth="1"/>
    <col min="15" max="15" width="8.421875" style="268" customWidth="1"/>
    <col min="16" max="16" width="8.140625" style="268" customWidth="1"/>
    <col min="17" max="18" width="8.8515625" style="268" customWidth="1"/>
    <col min="19" max="19" width="10.7109375" style="268" customWidth="1"/>
    <col min="20" max="20" width="14.140625" style="268" customWidth="1"/>
    <col min="21" max="16384" width="9.140625" style="268" customWidth="1"/>
  </cols>
  <sheetData>
    <row r="1" spans="7:20" ht="12.75" customHeight="1">
      <c r="G1" s="806"/>
      <c r="H1" s="806"/>
      <c r="I1" s="806"/>
      <c r="Q1" s="808" t="s">
        <v>527</v>
      </c>
      <c r="R1" s="808"/>
      <c r="S1" s="808"/>
      <c r="T1" s="808"/>
    </row>
    <row r="2" spans="1:20" ht="15.75">
      <c r="A2" s="804" t="s">
        <v>0</v>
      </c>
      <c r="B2" s="804"/>
      <c r="C2" s="804"/>
      <c r="D2" s="804"/>
      <c r="E2" s="804"/>
      <c r="F2" s="804"/>
      <c r="G2" s="804"/>
      <c r="H2" s="804"/>
      <c r="I2" s="804"/>
      <c r="J2" s="804"/>
      <c r="K2" s="804"/>
      <c r="L2" s="804"/>
      <c r="M2" s="804"/>
      <c r="N2" s="804"/>
      <c r="O2" s="804"/>
      <c r="P2" s="804"/>
      <c r="Q2" s="804"/>
      <c r="R2" s="804"/>
      <c r="S2" s="804"/>
      <c r="T2" s="804"/>
    </row>
    <row r="3" spans="1:20" ht="18">
      <c r="A3" s="805" t="s">
        <v>693</v>
      </c>
      <c r="B3" s="805"/>
      <c r="C3" s="805"/>
      <c r="D3" s="805"/>
      <c r="E3" s="805"/>
      <c r="F3" s="805"/>
      <c r="G3" s="805"/>
      <c r="H3" s="805"/>
      <c r="I3" s="805"/>
      <c r="J3" s="805"/>
      <c r="K3" s="805"/>
      <c r="L3" s="805"/>
      <c r="M3" s="805"/>
      <c r="N3" s="805"/>
      <c r="O3" s="805"/>
      <c r="P3" s="805"/>
      <c r="Q3" s="805"/>
      <c r="R3" s="805"/>
      <c r="S3" s="805"/>
      <c r="T3" s="805"/>
    </row>
    <row r="4" spans="1:20" ht="12.75" customHeight="1">
      <c r="A4" s="803" t="s">
        <v>701</v>
      </c>
      <c r="B4" s="803"/>
      <c r="C4" s="803"/>
      <c r="D4" s="803"/>
      <c r="E4" s="803"/>
      <c r="F4" s="803"/>
      <c r="G4" s="803"/>
      <c r="H4" s="803"/>
      <c r="I4" s="803"/>
      <c r="J4" s="803"/>
      <c r="K4" s="803"/>
      <c r="L4" s="803"/>
      <c r="M4" s="803"/>
      <c r="N4" s="803"/>
      <c r="O4" s="803"/>
      <c r="P4" s="803"/>
      <c r="Q4" s="803"/>
      <c r="R4" s="803"/>
      <c r="S4" s="803"/>
      <c r="T4" s="803"/>
    </row>
    <row r="5" spans="1:20" s="308" customFormat="1" ht="7.5" customHeight="1">
      <c r="A5" s="803"/>
      <c r="B5" s="803"/>
      <c r="C5" s="803"/>
      <c r="D5" s="803"/>
      <c r="E5" s="803"/>
      <c r="F5" s="803"/>
      <c r="G5" s="803"/>
      <c r="H5" s="803"/>
      <c r="I5" s="803"/>
      <c r="J5" s="803"/>
      <c r="K5" s="803"/>
      <c r="L5" s="803"/>
      <c r="M5" s="803"/>
      <c r="N5" s="803"/>
      <c r="O5" s="803"/>
      <c r="P5" s="803"/>
      <c r="Q5" s="803"/>
      <c r="R5" s="803"/>
      <c r="S5" s="803"/>
      <c r="T5" s="803"/>
    </row>
    <row r="6" spans="1:20" ht="12.75">
      <c r="A6" s="807"/>
      <c r="B6" s="807"/>
      <c r="C6" s="807"/>
      <c r="D6" s="807"/>
      <c r="E6" s="807"/>
      <c r="F6" s="807"/>
      <c r="G6" s="807"/>
      <c r="H6" s="807"/>
      <c r="I6" s="807"/>
      <c r="J6" s="807"/>
      <c r="K6" s="807"/>
      <c r="L6" s="807"/>
      <c r="M6" s="807"/>
      <c r="N6" s="807"/>
      <c r="O6" s="807"/>
      <c r="P6" s="807"/>
      <c r="Q6" s="807"/>
      <c r="R6" s="807"/>
      <c r="S6" s="807"/>
      <c r="T6" s="807"/>
    </row>
    <row r="7" spans="1:20" ht="12.75">
      <c r="A7" s="799" t="s">
        <v>876</v>
      </c>
      <c r="B7" s="799"/>
      <c r="H7" s="382"/>
      <c r="L7" s="809"/>
      <c r="M7" s="809"/>
      <c r="N7" s="809"/>
      <c r="O7" s="809"/>
      <c r="P7" s="809"/>
      <c r="Q7" s="809"/>
      <c r="R7" s="809"/>
      <c r="S7" s="809"/>
      <c r="T7" s="809"/>
    </row>
    <row r="8" spans="1:20" ht="24.75" customHeight="1">
      <c r="A8" s="731" t="s">
        <v>2</v>
      </c>
      <c r="B8" s="731" t="s">
        <v>3</v>
      </c>
      <c r="C8" s="796" t="s">
        <v>480</v>
      </c>
      <c r="D8" s="797"/>
      <c r="E8" s="797"/>
      <c r="F8" s="797"/>
      <c r="G8" s="798"/>
      <c r="H8" s="800" t="s">
        <v>78</v>
      </c>
      <c r="I8" s="796" t="s">
        <v>79</v>
      </c>
      <c r="J8" s="797"/>
      <c r="K8" s="797"/>
      <c r="L8" s="798"/>
      <c r="M8" s="731" t="s">
        <v>645</v>
      </c>
      <c r="N8" s="731"/>
      <c r="O8" s="731"/>
      <c r="P8" s="731"/>
      <c r="Q8" s="731"/>
      <c r="R8" s="731"/>
      <c r="S8" s="802" t="s">
        <v>843</v>
      </c>
      <c r="T8" s="802"/>
    </row>
    <row r="9" spans="1:20" ht="44.25" customHeight="1">
      <c r="A9" s="731"/>
      <c r="B9" s="731"/>
      <c r="C9" s="380" t="s">
        <v>5</v>
      </c>
      <c r="D9" s="380" t="s">
        <v>6</v>
      </c>
      <c r="E9" s="380" t="s">
        <v>349</v>
      </c>
      <c r="F9" s="383" t="s">
        <v>93</v>
      </c>
      <c r="G9" s="383" t="s">
        <v>218</v>
      </c>
      <c r="H9" s="801"/>
      <c r="I9" s="380" t="s">
        <v>83</v>
      </c>
      <c r="J9" s="380" t="s">
        <v>16</v>
      </c>
      <c r="K9" s="380" t="s">
        <v>36</v>
      </c>
      <c r="L9" s="380" t="s">
        <v>680</v>
      </c>
      <c r="M9" s="380" t="s">
        <v>14</v>
      </c>
      <c r="N9" s="460" t="s">
        <v>1041</v>
      </c>
      <c r="O9" s="460" t="s">
        <v>1042</v>
      </c>
      <c r="P9" s="460" t="s">
        <v>1043</v>
      </c>
      <c r="Q9" s="460" t="s">
        <v>649</v>
      </c>
      <c r="R9" s="460" t="s">
        <v>650</v>
      </c>
      <c r="S9" s="380" t="s">
        <v>856</v>
      </c>
      <c r="T9" s="380" t="s">
        <v>854</v>
      </c>
    </row>
    <row r="10" spans="1:20" s="273" customFormat="1" ht="12.75">
      <c r="A10" s="313">
        <v>1</v>
      </c>
      <c r="B10" s="313">
        <v>2</v>
      </c>
      <c r="C10" s="313">
        <v>3</v>
      </c>
      <c r="D10" s="313">
        <v>4</v>
      </c>
      <c r="E10" s="313">
        <v>5</v>
      </c>
      <c r="F10" s="313">
        <v>6</v>
      </c>
      <c r="G10" s="313">
        <v>7</v>
      </c>
      <c r="H10" s="313">
        <v>8</v>
      </c>
      <c r="I10" s="313">
        <v>9</v>
      </c>
      <c r="J10" s="313">
        <v>10</v>
      </c>
      <c r="K10" s="313">
        <v>11</v>
      </c>
      <c r="L10" s="313">
        <v>12</v>
      </c>
      <c r="M10" s="313">
        <v>13</v>
      </c>
      <c r="N10" s="313">
        <v>14</v>
      </c>
      <c r="O10" s="313">
        <v>15</v>
      </c>
      <c r="P10" s="313">
        <v>16</v>
      </c>
      <c r="Q10" s="313">
        <v>17</v>
      </c>
      <c r="R10" s="313">
        <v>18</v>
      </c>
      <c r="S10" s="313">
        <v>19</v>
      </c>
      <c r="T10" s="313">
        <v>20</v>
      </c>
    </row>
    <row r="11" spans="1:20" s="273" customFormat="1" ht="13.5" customHeight="1">
      <c r="A11" s="380">
        <v>1</v>
      </c>
      <c r="B11" s="440" t="s">
        <v>878</v>
      </c>
      <c r="C11" s="456">
        <v>285906</v>
      </c>
      <c r="D11" s="456">
        <v>322</v>
      </c>
      <c r="E11" s="456">
        <v>0</v>
      </c>
      <c r="F11" s="456">
        <v>0</v>
      </c>
      <c r="G11" s="456">
        <f>SUM(C11:F11)</f>
        <v>286228</v>
      </c>
      <c r="H11" s="458">
        <v>245</v>
      </c>
      <c r="I11" s="457">
        <f>G11*H11*100/1000000</f>
        <v>7012.586</v>
      </c>
      <c r="J11" s="313"/>
      <c r="K11" s="535"/>
      <c r="L11" s="535"/>
      <c r="M11" s="457">
        <f>G11*168*20/1000000</f>
        <v>961.72608</v>
      </c>
      <c r="N11" s="457">
        <f>M11/3</f>
        <v>320.57536</v>
      </c>
      <c r="O11" s="457">
        <f>M11/3</f>
        <v>320.57536</v>
      </c>
      <c r="P11" s="457">
        <f>M11/3</f>
        <v>320.57536</v>
      </c>
      <c r="Q11" s="313"/>
      <c r="R11" s="313"/>
      <c r="S11" s="459">
        <v>150</v>
      </c>
      <c r="T11" s="457">
        <f>(I11+M11)*1500/100000</f>
        <v>119.6146812</v>
      </c>
    </row>
    <row r="12" spans="1:20" s="273" customFormat="1" ht="13.5" customHeight="1">
      <c r="A12" s="380">
        <v>2</v>
      </c>
      <c r="B12" s="440" t="s">
        <v>879</v>
      </c>
      <c r="C12" s="456">
        <v>182053</v>
      </c>
      <c r="D12" s="456">
        <v>0</v>
      </c>
      <c r="E12" s="456">
        <v>0</v>
      </c>
      <c r="F12" s="456">
        <v>0</v>
      </c>
      <c r="G12" s="456">
        <f aca="true" t="shared" si="0" ref="G12:G49">SUM(C12:F12)</f>
        <v>182053</v>
      </c>
      <c r="H12" s="458">
        <v>245</v>
      </c>
      <c r="I12" s="457">
        <f aca="true" t="shared" si="1" ref="I12:I49">G12*H12*100/1000000</f>
        <v>4460.2985</v>
      </c>
      <c r="J12" s="313"/>
      <c r="K12" s="535"/>
      <c r="L12" s="535"/>
      <c r="M12" s="457">
        <f aca="true" t="shared" si="2" ref="M12:M49">G12*168*20/1000000</f>
        <v>611.69808</v>
      </c>
      <c r="N12" s="457">
        <f aca="true" t="shared" si="3" ref="N12:N49">M12/3</f>
        <v>203.89936</v>
      </c>
      <c r="O12" s="457">
        <f aca="true" t="shared" si="4" ref="O12:O49">M12/3</f>
        <v>203.89936</v>
      </c>
      <c r="P12" s="457">
        <f aca="true" t="shared" si="5" ref="P12:P49">M12/3</f>
        <v>203.89936</v>
      </c>
      <c r="Q12" s="313"/>
      <c r="R12" s="313"/>
      <c r="S12" s="459">
        <v>150</v>
      </c>
      <c r="T12" s="457">
        <f aca="true" t="shared" si="6" ref="T12:T49">(I12+M12)*1500/100000</f>
        <v>76.0799487</v>
      </c>
    </row>
    <row r="13" spans="1:20" s="273" customFormat="1" ht="13.5" customHeight="1">
      <c r="A13" s="380">
        <v>3</v>
      </c>
      <c r="B13" s="440" t="s">
        <v>880</v>
      </c>
      <c r="C13" s="456">
        <v>162865</v>
      </c>
      <c r="D13" s="456">
        <v>998</v>
      </c>
      <c r="E13" s="456">
        <v>0</v>
      </c>
      <c r="F13" s="456">
        <v>0</v>
      </c>
      <c r="G13" s="456">
        <f t="shared" si="0"/>
        <v>163863</v>
      </c>
      <c r="H13" s="458">
        <v>245</v>
      </c>
      <c r="I13" s="457">
        <f t="shared" si="1"/>
        <v>4014.6435</v>
      </c>
      <c r="J13" s="313"/>
      <c r="K13" s="535"/>
      <c r="L13" s="535"/>
      <c r="M13" s="457">
        <f t="shared" si="2"/>
        <v>550.57968</v>
      </c>
      <c r="N13" s="457">
        <f t="shared" si="3"/>
        <v>183.52656000000002</v>
      </c>
      <c r="O13" s="457">
        <f t="shared" si="4"/>
        <v>183.52656000000002</v>
      </c>
      <c r="P13" s="457">
        <f t="shared" si="5"/>
        <v>183.52656000000002</v>
      </c>
      <c r="Q13" s="313"/>
      <c r="R13" s="313"/>
      <c r="S13" s="459">
        <v>150</v>
      </c>
      <c r="T13" s="457">
        <f t="shared" si="6"/>
        <v>68.4783477</v>
      </c>
    </row>
    <row r="14" spans="1:20" s="273" customFormat="1" ht="13.5" customHeight="1">
      <c r="A14" s="380">
        <v>4</v>
      </c>
      <c r="B14" s="440" t="s">
        <v>881</v>
      </c>
      <c r="C14" s="456">
        <v>112904</v>
      </c>
      <c r="D14" s="456">
        <v>265</v>
      </c>
      <c r="E14" s="456">
        <v>0</v>
      </c>
      <c r="F14" s="456">
        <v>0</v>
      </c>
      <c r="G14" s="456">
        <f t="shared" si="0"/>
        <v>113169</v>
      </c>
      <c r="H14" s="458">
        <v>245</v>
      </c>
      <c r="I14" s="457">
        <f t="shared" si="1"/>
        <v>2772.6405</v>
      </c>
      <c r="J14" s="313"/>
      <c r="K14" s="535"/>
      <c r="L14" s="535"/>
      <c r="M14" s="457">
        <f t="shared" si="2"/>
        <v>380.24784</v>
      </c>
      <c r="N14" s="457">
        <f t="shared" si="3"/>
        <v>126.74928</v>
      </c>
      <c r="O14" s="457">
        <f t="shared" si="4"/>
        <v>126.74928</v>
      </c>
      <c r="P14" s="457">
        <f t="shared" si="5"/>
        <v>126.74928</v>
      </c>
      <c r="Q14" s="313"/>
      <c r="R14" s="313"/>
      <c r="S14" s="459">
        <v>150</v>
      </c>
      <c r="T14" s="457">
        <f t="shared" si="6"/>
        <v>47.2933251</v>
      </c>
    </row>
    <row r="15" spans="1:20" s="273" customFormat="1" ht="13.5" customHeight="1">
      <c r="A15" s="380">
        <v>5</v>
      </c>
      <c r="B15" s="440" t="s">
        <v>882</v>
      </c>
      <c r="C15" s="456">
        <v>188740</v>
      </c>
      <c r="D15" s="456">
        <v>0</v>
      </c>
      <c r="E15" s="456">
        <v>0</v>
      </c>
      <c r="F15" s="456">
        <v>0</v>
      </c>
      <c r="G15" s="456">
        <f t="shared" si="0"/>
        <v>188740</v>
      </c>
      <c r="H15" s="458">
        <v>245</v>
      </c>
      <c r="I15" s="457">
        <f t="shared" si="1"/>
        <v>4624.13</v>
      </c>
      <c r="J15" s="313"/>
      <c r="K15" s="535"/>
      <c r="L15" s="535"/>
      <c r="M15" s="457">
        <f t="shared" si="2"/>
        <v>634.1664</v>
      </c>
      <c r="N15" s="457">
        <f t="shared" si="3"/>
        <v>211.38879999999997</v>
      </c>
      <c r="O15" s="457">
        <f t="shared" si="4"/>
        <v>211.38879999999997</v>
      </c>
      <c r="P15" s="457">
        <f t="shared" si="5"/>
        <v>211.38879999999997</v>
      </c>
      <c r="Q15" s="313"/>
      <c r="R15" s="313"/>
      <c r="S15" s="459">
        <v>150</v>
      </c>
      <c r="T15" s="457">
        <f t="shared" si="6"/>
        <v>78.874446</v>
      </c>
    </row>
    <row r="16" spans="1:20" s="273" customFormat="1" ht="13.5" customHeight="1">
      <c r="A16" s="380">
        <v>6</v>
      </c>
      <c r="B16" s="440" t="s">
        <v>883</v>
      </c>
      <c r="C16" s="456">
        <v>115075</v>
      </c>
      <c r="D16" s="456">
        <v>0</v>
      </c>
      <c r="E16" s="456">
        <v>0</v>
      </c>
      <c r="F16" s="456">
        <v>0</v>
      </c>
      <c r="G16" s="456">
        <f t="shared" si="0"/>
        <v>115075</v>
      </c>
      <c r="H16" s="458">
        <v>245</v>
      </c>
      <c r="I16" s="457">
        <f t="shared" si="1"/>
        <v>2819.3375</v>
      </c>
      <c r="J16" s="313"/>
      <c r="K16" s="535"/>
      <c r="L16" s="535"/>
      <c r="M16" s="457">
        <f t="shared" si="2"/>
        <v>386.652</v>
      </c>
      <c r="N16" s="457">
        <f t="shared" si="3"/>
        <v>128.884</v>
      </c>
      <c r="O16" s="457">
        <f t="shared" si="4"/>
        <v>128.884</v>
      </c>
      <c r="P16" s="457">
        <f t="shared" si="5"/>
        <v>128.884</v>
      </c>
      <c r="Q16" s="313"/>
      <c r="R16" s="313"/>
      <c r="S16" s="459">
        <v>150</v>
      </c>
      <c r="T16" s="457">
        <f t="shared" si="6"/>
        <v>48.0898425</v>
      </c>
    </row>
    <row r="17" spans="1:20" s="273" customFormat="1" ht="13.5" customHeight="1">
      <c r="A17" s="380">
        <v>7</v>
      </c>
      <c r="B17" s="440" t="s">
        <v>884</v>
      </c>
      <c r="C17" s="456">
        <v>285650</v>
      </c>
      <c r="D17" s="456">
        <v>0</v>
      </c>
      <c r="E17" s="456">
        <v>0</v>
      </c>
      <c r="F17" s="456">
        <v>0</v>
      </c>
      <c r="G17" s="456">
        <f t="shared" si="0"/>
        <v>285650</v>
      </c>
      <c r="H17" s="458">
        <v>245</v>
      </c>
      <c r="I17" s="457">
        <f t="shared" si="1"/>
        <v>6998.425</v>
      </c>
      <c r="J17" s="313"/>
      <c r="K17" s="535"/>
      <c r="L17" s="535"/>
      <c r="M17" s="457">
        <f t="shared" si="2"/>
        <v>959.784</v>
      </c>
      <c r="N17" s="457">
        <f t="shared" si="3"/>
        <v>319.928</v>
      </c>
      <c r="O17" s="457">
        <f t="shared" si="4"/>
        <v>319.928</v>
      </c>
      <c r="P17" s="457">
        <f t="shared" si="5"/>
        <v>319.928</v>
      </c>
      <c r="Q17" s="313"/>
      <c r="R17" s="313"/>
      <c r="S17" s="459">
        <v>150</v>
      </c>
      <c r="T17" s="457">
        <f t="shared" si="6"/>
        <v>119.373135</v>
      </c>
    </row>
    <row r="18" spans="1:20" s="273" customFormat="1" ht="13.5" customHeight="1">
      <c r="A18" s="380">
        <v>8</v>
      </c>
      <c r="B18" s="440" t="s">
        <v>885</v>
      </c>
      <c r="C18" s="456">
        <v>66719</v>
      </c>
      <c r="D18" s="456">
        <v>0</v>
      </c>
      <c r="E18" s="456">
        <v>0</v>
      </c>
      <c r="F18" s="456">
        <v>0</v>
      </c>
      <c r="G18" s="456">
        <f t="shared" si="0"/>
        <v>66719</v>
      </c>
      <c r="H18" s="458">
        <v>245</v>
      </c>
      <c r="I18" s="457">
        <f t="shared" si="1"/>
        <v>1634.6155</v>
      </c>
      <c r="J18" s="313"/>
      <c r="K18" s="535"/>
      <c r="L18" s="535"/>
      <c r="M18" s="457">
        <f t="shared" si="2"/>
        <v>224.17584</v>
      </c>
      <c r="N18" s="457">
        <f t="shared" si="3"/>
        <v>74.72528</v>
      </c>
      <c r="O18" s="457">
        <f t="shared" si="4"/>
        <v>74.72528</v>
      </c>
      <c r="P18" s="457">
        <f t="shared" si="5"/>
        <v>74.72528</v>
      </c>
      <c r="Q18" s="313"/>
      <c r="R18" s="313"/>
      <c r="S18" s="459">
        <v>150</v>
      </c>
      <c r="T18" s="457">
        <f t="shared" si="6"/>
        <v>27.881870100000004</v>
      </c>
    </row>
    <row r="19" spans="1:20" s="273" customFormat="1" ht="13.5" customHeight="1">
      <c r="A19" s="380">
        <v>9</v>
      </c>
      <c r="B19" s="440" t="s">
        <v>886</v>
      </c>
      <c r="C19" s="456">
        <v>46626</v>
      </c>
      <c r="D19" s="456">
        <v>0</v>
      </c>
      <c r="E19" s="456">
        <v>0</v>
      </c>
      <c r="F19" s="456">
        <v>0</v>
      </c>
      <c r="G19" s="456">
        <f t="shared" si="0"/>
        <v>46626</v>
      </c>
      <c r="H19" s="458">
        <v>245</v>
      </c>
      <c r="I19" s="457">
        <f t="shared" si="1"/>
        <v>1142.337</v>
      </c>
      <c r="J19" s="313"/>
      <c r="K19" s="535"/>
      <c r="L19" s="535"/>
      <c r="M19" s="457">
        <f t="shared" si="2"/>
        <v>156.66336</v>
      </c>
      <c r="N19" s="457">
        <f t="shared" si="3"/>
        <v>52.221120000000006</v>
      </c>
      <c r="O19" s="457">
        <f t="shared" si="4"/>
        <v>52.221120000000006</v>
      </c>
      <c r="P19" s="457">
        <f t="shared" si="5"/>
        <v>52.221120000000006</v>
      </c>
      <c r="Q19" s="313"/>
      <c r="R19" s="313"/>
      <c r="S19" s="459">
        <v>150</v>
      </c>
      <c r="T19" s="457">
        <f t="shared" si="6"/>
        <v>19.485005400000002</v>
      </c>
    </row>
    <row r="20" spans="1:20" s="273" customFormat="1" ht="13.5" customHeight="1">
      <c r="A20" s="380">
        <v>10</v>
      </c>
      <c r="B20" s="440" t="s">
        <v>887</v>
      </c>
      <c r="C20" s="456">
        <v>159525</v>
      </c>
      <c r="D20" s="456">
        <v>563</v>
      </c>
      <c r="E20" s="456">
        <v>0</v>
      </c>
      <c r="F20" s="456">
        <v>0</v>
      </c>
      <c r="G20" s="456">
        <f t="shared" si="0"/>
        <v>160088</v>
      </c>
      <c r="H20" s="458">
        <v>245</v>
      </c>
      <c r="I20" s="457">
        <f t="shared" si="1"/>
        <v>3922.156</v>
      </c>
      <c r="J20" s="313"/>
      <c r="K20" s="535"/>
      <c r="L20" s="535"/>
      <c r="M20" s="457">
        <f t="shared" si="2"/>
        <v>537.89568</v>
      </c>
      <c r="N20" s="457">
        <f t="shared" si="3"/>
        <v>179.29855999999998</v>
      </c>
      <c r="O20" s="457">
        <f t="shared" si="4"/>
        <v>179.29855999999998</v>
      </c>
      <c r="P20" s="457">
        <f t="shared" si="5"/>
        <v>179.29855999999998</v>
      </c>
      <c r="Q20" s="313"/>
      <c r="R20" s="313"/>
      <c r="S20" s="459">
        <v>150</v>
      </c>
      <c r="T20" s="457">
        <f t="shared" si="6"/>
        <v>66.9007752</v>
      </c>
    </row>
    <row r="21" spans="1:20" s="273" customFormat="1" ht="13.5" customHeight="1">
      <c r="A21" s="380">
        <v>11</v>
      </c>
      <c r="B21" s="440" t="s">
        <v>888</v>
      </c>
      <c r="C21" s="456">
        <v>185798</v>
      </c>
      <c r="D21" s="456">
        <v>0</v>
      </c>
      <c r="E21" s="456">
        <v>0</v>
      </c>
      <c r="F21" s="456">
        <v>0</v>
      </c>
      <c r="G21" s="456">
        <f t="shared" si="0"/>
        <v>185798</v>
      </c>
      <c r="H21" s="458">
        <v>245</v>
      </c>
      <c r="I21" s="457">
        <f t="shared" si="1"/>
        <v>4552.051</v>
      </c>
      <c r="J21" s="313"/>
      <c r="K21" s="535"/>
      <c r="L21" s="535"/>
      <c r="M21" s="457">
        <f t="shared" si="2"/>
        <v>624.28128</v>
      </c>
      <c r="N21" s="457">
        <f t="shared" si="3"/>
        <v>208.09376</v>
      </c>
      <c r="O21" s="457">
        <f t="shared" si="4"/>
        <v>208.09376</v>
      </c>
      <c r="P21" s="457">
        <f t="shared" si="5"/>
        <v>208.09376</v>
      </c>
      <c r="Q21" s="313"/>
      <c r="R21" s="313"/>
      <c r="S21" s="459">
        <v>150</v>
      </c>
      <c r="T21" s="457">
        <f t="shared" si="6"/>
        <v>77.64498420000001</v>
      </c>
    </row>
    <row r="22" spans="1:20" s="273" customFormat="1" ht="13.5" customHeight="1">
      <c r="A22" s="380">
        <v>12</v>
      </c>
      <c r="B22" s="440" t="s">
        <v>889</v>
      </c>
      <c r="C22" s="456">
        <v>301002</v>
      </c>
      <c r="D22" s="456">
        <v>0</v>
      </c>
      <c r="E22" s="456">
        <v>0</v>
      </c>
      <c r="F22" s="456">
        <v>0</v>
      </c>
      <c r="G22" s="456">
        <f t="shared" si="0"/>
        <v>301002</v>
      </c>
      <c r="H22" s="458">
        <v>245</v>
      </c>
      <c r="I22" s="457">
        <f t="shared" si="1"/>
        <v>7374.549</v>
      </c>
      <c r="J22" s="313"/>
      <c r="K22" s="535"/>
      <c r="L22" s="535"/>
      <c r="M22" s="457">
        <f t="shared" si="2"/>
        <v>1011.36672</v>
      </c>
      <c r="N22" s="457">
        <f t="shared" si="3"/>
        <v>337.12224</v>
      </c>
      <c r="O22" s="457">
        <f t="shared" si="4"/>
        <v>337.12224</v>
      </c>
      <c r="P22" s="457">
        <f t="shared" si="5"/>
        <v>337.12224</v>
      </c>
      <c r="Q22" s="313"/>
      <c r="R22" s="313"/>
      <c r="S22" s="459">
        <v>150</v>
      </c>
      <c r="T22" s="457">
        <f t="shared" si="6"/>
        <v>125.78873580000003</v>
      </c>
    </row>
    <row r="23" spans="1:20" s="273" customFormat="1" ht="13.5" customHeight="1">
      <c r="A23" s="380">
        <v>13</v>
      </c>
      <c r="B23" s="440" t="s">
        <v>890</v>
      </c>
      <c r="C23" s="456">
        <v>192989</v>
      </c>
      <c r="D23" s="456">
        <v>852</v>
      </c>
      <c r="E23" s="456">
        <v>0</v>
      </c>
      <c r="F23" s="456">
        <v>0</v>
      </c>
      <c r="G23" s="456">
        <f t="shared" si="0"/>
        <v>193841</v>
      </c>
      <c r="H23" s="458">
        <v>245</v>
      </c>
      <c r="I23" s="457">
        <f t="shared" si="1"/>
        <v>4749.1045</v>
      </c>
      <c r="J23" s="313"/>
      <c r="K23" s="535"/>
      <c r="L23" s="535"/>
      <c r="M23" s="457">
        <f t="shared" si="2"/>
        <v>651.30576</v>
      </c>
      <c r="N23" s="457">
        <f t="shared" si="3"/>
        <v>217.10191999999998</v>
      </c>
      <c r="O23" s="457">
        <f t="shared" si="4"/>
        <v>217.10191999999998</v>
      </c>
      <c r="P23" s="457">
        <f t="shared" si="5"/>
        <v>217.10191999999998</v>
      </c>
      <c r="Q23" s="313"/>
      <c r="R23" s="313"/>
      <c r="S23" s="459">
        <v>150</v>
      </c>
      <c r="T23" s="457">
        <f t="shared" si="6"/>
        <v>81.0061539</v>
      </c>
    </row>
    <row r="24" spans="1:20" s="273" customFormat="1" ht="13.5" customHeight="1">
      <c r="A24" s="380">
        <v>14</v>
      </c>
      <c r="B24" s="440" t="s">
        <v>891</v>
      </c>
      <c r="C24" s="456">
        <v>182282</v>
      </c>
      <c r="D24" s="456">
        <v>0</v>
      </c>
      <c r="E24" s="456">
        <v>0</v>
      </c>
      <c r="F24" s="456">
        <v>0</v>
      </c>
      <c r="G24" s="456">
        <f t="shared" si="0"/>
        <v>182282</v>
      </c>
      <c r="H24" s="458">
        <v>245</v>
      </c>
      <c r="I24" s="457">
        <f t="shared" si="1"/>
        <v>4465.909</v>
      </c>
      <c r="J24" s="313"/>
      <c r="K24" s="535"/>
      <c r="L24" s="535"/>
      <c r="M24" s="457">
        <f t="shared" si="2"/>
        <v>612.46752</v>
      </c>
      <c r="N24" s="457">
        <f t="shared" si="3"/>
        <v>204.15584</v>
      </c>
      <c r="O24" s="457">
        <f t="shared" si="4"/>
        <v>204.15584</v>
      </c>
      <c r="P24" s="457">
        <f t="shared" si="5"/>
        <v>204.15584</v>
      </c>
      <c r="Q24" s="313"/>
      <c r="R24" s="313"/>
      <c r="S24" s="459">
        <v>150</v>
      </c>
      <c r="T24" s="457">
        <f t="shared" si="6"/>
        <v>76.1756478</v>
      </c>
    </row>
    <row r="25" spans="1:20" s="273" customFormat="1" ht="13.5" customHeight="1">
      <c r="A25" s="380">
        <v>15</v>
      </c>
      <c r="B25" s="440" t="s">
        <v>892</v>
      </c>
      <c r="C25" s="456">
        <v>326812</v>
      </c>
      <c r="D25" s="456">
        <v>0</v>
      </c>
      <c r="E25" s="456">
        <v>0</v>
      </c>
      <c r="F25" s="456">
        <v>0</v>
      </c>
      <c r="G25" s="456">
        <f t="shared" si="0"/>
        <v>326812</v>
      </c>
      <c r="H25" s="458">
        <v>245</v>
      </c>
      <c r="I25" s="457">
        <f t="shared" si="1"/>
        <v>8006.894</v>
      </c>
      <c r="J25" s="313"/>
      <c r="K25" s="535"/>
      <c r="L25" s="535"/>
      <c r="M25" s="457">
        <f t="shared" si="2"/>
        <v>1098.08832</v>
      </c>
      <c r="N25" s="457">
        <f t="shared" si="3"/>
        <v>366.02944</v>
      </c>
      <c r="O25" s="457">
        <f t="shared" si="4"/>
        <v>366.02944</v>
      </c>
      <c r="P25" s="457">
        <f t="shared" si="5"/>
        <v>366.02944</v>
      </c>
      <c r="Q25" s="313"/>
      <c r="R25" s="313"/>
      <c r="S25" s="459">
        <v>150</v>
      </c>
      <c r="T25" s="457">
        <f t="shared" si="6"/>
        <v>136.57473480000002</v>
      </c>
    </row>
    <row r="26" spans="1:20" s="273" customFormat="1" ht="13.5" customHeight="1">
      <c r="A26" s="380">
        <v>16</v>
      </c>
      <c r="B26" s="440" t="s">
        <v>893</v>
      </c>
      <c r="C26" s="456">
        <v>281468</v>
      </c>
      <c r="D26" s="456">
        <v>0</v>
      </c>
      <c r="E26" s="456">
        <v>0</v>
      </c>
      <c r="F26" s="456">
        <v>0</v>
      </c>
      <c r="G26" s="456">
        <f t="shared" si="0"/>
        <v>281468</v>
      </c>
      <c r="H26" s="458">
        <v>245</v>
      </c>
      <c r="I26" s="457">
        <f t="shared" si="1"/>
        <v>6895.966</v>
      </c>
      <c r="J26" s="313"/>
      <c r="K26" s="535"/>
      <c r="L26" s="535"/>
      <c r="M26" s="457">
        <f t="shared" si="2"/>
        <v>945.73248</v>
      </c>
      <c r="N26" s="457">
        <f t="shared" si="3"/>
        <v>315.24416</v>
      </c>
      <c r="O26" s="457">
        <f t="shared" si="4"/>
        <v>315.24416</v>
      </c>
      <c r="P26" s="457">
        <f t="shared" si="5"/>
        <v>315.24416</v>
      </c>
      <c r="Q26" s="313"/>
      <c r="R26" s="313"/>
      <c r="S26" s="459">
        <v>150</v>
      </c>
      <c r="T26" s="457">
        <f t="shared" si="6"/>
        <v>117.6254772</v>
      </c>
    </row>
    <row r="27" spans="1:20" s="273" customFormat="1" ht="13.5" customHeight="1">
      <c r="A27" s="380">
        <v>17</v>
      </c>
      <c r="B27" s="440" t="s">
        <v>894</v>
      </c>
      <c r="C27" s="456">
        <v>61101</v>
      </c>
      <c r="D27" s="456">
        <v>0</v>
      </c>
      <c r="E27" s="456">
        <v>0</v>
      </c>
      <c r="F27" s="456">
        <v>0</v>
      </c>
      <c r="G27" s="456">
        <f t="shared" si="0"/>
        <v>61101</v>
      </c>
      <c r="H27" s="458">
        <v>245</v>
      </c>
      <c r="I27" s="457">
        <f t="shared" si="1"/>
        <v>1496.9745</v>
      </c>
      <c r="J27" s="313"/>
      <c r="K27" s="535"/>
      <c r="L27" s="535"/>
      <c r="M27" s="457">
        <f t="shared" si="2"/>
        <v>205.29936</v>
      </c>
      <c r="N27" s="457">
        <f t="shared" si="3"/>
        <v>68.43312</v>
      </c>
      <c r="O27" s="457">
        <f t="shared" si="4"/>
        <v>68.43312</v>
      </c>
      <c r="P27" s="457">
        <f t="shared" si="5"/>
        <v>68.43312</v>
      </c>
      <c r="Q27" s="313"/>
      <c r="R27" s="313"/>
      <c r="S27" s="459">
        <v>150</v>
      </c>
      <c r="T27" s="457">
        <f t="shared" si="6"/>
        <v>25.5341079</v>
      </c>
    </row>
    <row r="28" spans="1:20" s="273" customFormat="1" ht="13.5" customHeight="1">
      <c r="A28" s="380">
        <v>18</v>
      </c>
      <c r="B28" s="440" t="s">
        <v>895</v>
      </c>
      <c r="C28" s="456">
        <v>192430</v>
      </c>
      <c r="D28" s="456">
        <v>0</v>
      </c>
      <c r="E28" s="456">
        <v>0</v>
      </c>
      <c r="F28" s="456">
        <v>0</v>
      </c>
      <c r="G28" s="456">
        <f t="shared" si="0"/>
        <v>192430</v>
      </c>
      <c r="H28" s="458">
        <v>245</v>
      </c>
      <c r="I28" s="457">
        <f t="shared" si="1"/>
        <v>4714.535</v>
      </c>
      <c r="J28" s="313"/>
      <c r="K28" s="535"/>
      <c r="L28" s="535"/>
      <c r="M28" s="457">
        <f t="shared" si="2"/>
        <v>646.5648</v>
      </c>
      <c r="N28" s="457">
        <f t="shared" si="3"/>
        <v>215.5216</v>
      </c>
      <c r="O28" s="457">
        <f t="shared" si="4"/>
        <v>215.5216</v>
      </c>
      <c r="P28" s="457">
        <f t="shared" si="5"/>
        <v>215.5216</v>
      </c>
      <c r="Q28" s="313"/>
      <c r="R28" s="313"/>
      <c r="S28" s="459">
        <v>150</v>
      </c>
      <c r="T28" s="457">
        <f t="shared" si="6"/>
        <v>80.416497</v>
      </c>
    </row>
    <row r="29" spans="1:20" s="273" customFormat="1" ht="13.5" customHeight="1">
      <c r="A29" s="380">
        <v>19</v>
      </c>
      <c r="B29" s="440" t="s">
        <v>896</v>
      </c>
      <c r="C29" s="456">
        <v>440095</v>
      </c>
      <c r="D29" s="456">
        <v>1258</v>
      </c>
      <c r="E29" s="456">
        <v>0</v>
      </c>
      <c r="F29" s="456">
        <v>0</v>
      </c>
      <c r="G29" s="456">
        <f t="shared" si="0"/>
        <v>441353</v>
      </c>
      <c r="H29" s="458">
        <v>245</v>
      </c>
      <c r="I29" s="457">
        <f t="shared" si="1"/>
        <v>10813.1485</v>
      </c>
      <c r="J29" s="313"/>
      <c r="K29" s="535"/>
      <c r="L29" s="535"/>
      <c r="M29" s="457">
        <f t="shared" si="2"/>
        <v>1482.94608</v>
      </c>
      <c r="N29" s="457">
        <f t="shared" si="3"/>
        <v>494.31536</v>
      </c>
      <c r="O29" s="457">
        <f t="shared" si="4"/>
        <v>494.31536</v>
      </c>
      <c r="P29" s="457">
        <f t="shared" si="5"/>
        <v>494.31536</v>
      </c>
      <c r="Q29" s="313"/>
      <c r="R29" s="313"/>
      <c r="S29" s="459">
        <v>150</v>
      </c>
      <c r="T29" s="457">
        <f t="shared" si="6"/>
        <v>184.44141869999999</v>
      </c>
    </row>
    <row r="30" spans="1:20" s="273" customFormat="1" ht="13.5" customHeight="1">
      <c r="A30" s="380">
        <v>20</v>
      </c>
      <c r="B30" s="440" t="s">
        <v>897</v>
      </c>
      <c r="C30" s="456">
        <v>341577</v>
      </c>
      <c r="D30" s="456">
        <v>855</v>
      </c>
      <c r="E30" s="456">
        <v>0</v>
      </c>
      <c r="F30" s="456">
        <v>0</v>
      </c>
      <c r="G30" s="456">
        <f t="shared" si="0"/>
        <v>342432</v>
      </c>
      <c r="H30" s="458">
        <v>245</v>
      </c>
      <c r="I30" s="457">
        <f t="shared" si="1"/>
        <v>8389.584</v>
      </c>
      <c r="J30" s="313"/>
      <c r="K30" s="535"/>
      <c r="L30" s="535"/>
      <c r="M30" s="457">
        <f t="shared" si="2"/>
        <v>1150.57152</v>
      </c>
      <c r="N30" s="457">
        <f t="shared" si="3"/>
        <v>383.52384</v>
      </c>
      <c r="O30" s="457">
        <f t="shared" si="4"/>
        <v>383.52384</v>
      </c>
      <c r="P30" s="457">
        <f t="shared" si="5"/>
        <v>383.52384</v>
      </c>
      <c r="Q30" s="313"/>
      <c r="R30" s="313"/>
      <c r="S30" s="459">
        <v>150</v>
      </c>
      <c r="T30" s="457">
        <f t="shared" si="6"/>
        <v>143.1023328</v>
      </c>
    </row>
    <row r="31" spans="1:20" s="273" customFormat="1" ht="13.5" customHeight="1">
      <c r="A31" s="380">
        <v>21</v>
      </c>
      <c r="B31" s="440" t="s">
        <v>898</v>
      </c>
      <c r="C31" s="456">
        <v>290841</v>
      </c>
      <c r="D31" s="456">
        <v>0</v>
      </c>
      <c r="E31" s="456">
        <v>0</v>
      </c>
      <c r="F31" s="456">
        <v>0</v>
      </c>
      <c r="G31" s="456">
        <f t="shared" si="0"/>
        <v>290841</v>
      </c>
      <c r="H31" s="458">
        <v>245</v>
      </c>
      <c r="I31" s="457">
        <f t="shared" si="1"/>
        <v>7125.6045</v>
      </c>
      <c r="J31" s="313"/>
      <c r="K31" s="535"/>
      <c r="L31" s="535"/>
      <c r="M31" s="457">
        <f t="shared" si="2"/>
        <v>977.22576</v>
      </c>
      <c r="N31" s="457">
        <f t="shared" si="3"/>
        <v>325.74192</v>
      </c>
      <c r="O31" s="457">
        <f t="shared" si="4"/>
        <v>325.74192</v>
      </c>
      <c r="P31" s="457">
        <f t="shared" si="5"/>
        <v>325.74192</v>
      </c>
      <c r="Q31" s="313"/>
      <c r="R31" s="313"/>
      <c r="S31" s="459">
        <v>150</v>
      </c>
      <c r="T31" s="457">
        <f t="shared" si="6"/>
        <v>121.54245390000001</v>
      </c>
    </row>
    <row r="32" spans="1:20" s="273" customFormat="1" ht="13.5" customHeight="1">
      <c r="A32" s="380">
        <v>22</v>
      </c>
      <c r="B32" s="440" t="s">
        <v>899</v>
      </c>
      <c r="C32" s="456">
        <v>377385</v>
      </c>
      <c r="D32" s="456">
        <v>0</v>
      </c>
      <c r="E32" s="456">
        <v>0</v>
      </c>
      <c r="F32" s="456">
        <v>0</v>
      </c>
      <c r="G32" s="456">
        <f t="shared" si="0"/>
        <v>377385</v>
      </c>
      <c r="H32" s="458">
        <v>245</v>
      </c>
      <c r="I32" s="457">
        <f t="shared" si="1"/>
        <v>9245.9325</v>
      </c>
      <c r="J32" s="313"/>
      <c r="K32" s="535"/>
      <c r="L32" s="535"/>
      <c r="M32" s="457">
        <f t="shared" si="2"/>
        <v>1268.0136</v>
      </c>
      <c r="N32" s="457">
        <f t="shared" si="3"/>
        <v>422.6712</v>
      </c>
      <c r="O32" s="457">
        <f t="shared" si="4"/>
        <v>422.6712</v>
      </c>
      <c r="P32" s="457">
        <f t="shared" si="5"/>
        <v>422.6712</v>
      </c>
      <c r="Q32" s="313"/>
      <c r="R32" s="313"/>
      <c r="S32" s="459">
        <v>150</v>
      </c>
      <c r="T32" s="457">
        <f t="shared" si="6"/>
        <v>157.70919150000003</v>
      </c>
    </row>
    <row r="33" spans="1:20" s="273" customFormat="1" ht="13.5" customHeight="1">
      <c r="A33" s="380">
        <v>23</v>
      </c>
      <c r="B33" s="440" t="s">
        <v>900</v>
      </c>
      <c r="C33" s="456">
        <v>284361</v>
      </c>
      <c r="D33" s="456">
        <v>256</v>
      </c>
      <c r="E33" s="456">
        <v>0</v>
      </c>
      <c r="F33" s="456">
        <v>0</v>
      </c>
      <c r="G33" s="456">
        <f t="shared" si="0"/>
        <v>284617</v>
      </c>
      <c r="H33" s="458">
        <v>245</v>
      </c>
      <c r="I33" s="457">
        <f t="shared" si="1"/>
        <v>6973.1165</v>
      </c>
      <c r="J33" s="313"/>
      <c r="K33" s="535"/>
      <c r="L33" s="535"/>
      <c r="M33" s="457">
        <f t="shared" si="2"/>
        <v>956.31312</v>
      </c>
      <c r="N33" s="457">
        <f t="shared" si="3"/>
        <v>318.77104</v>
      </c>
      <c r="O33" s="457">
        <f t="shared" si="4"/>
        <v>318.77104</v>
      </c>
      <c r="P33" s="457">
        <f t="shared" si="5"/>
        <v>318.77104</v>
      </c>
      <c r="Q33" s="313"/>
      <c r="R33" s="313"/>
      <c r="S33" s="459">
        <v>150</v>
      </c>
      <c r="T33" s="457">
        <f t="shared" si="6"/>
        <v>118.9414443</v>
      </c>
    </row>
    <row r="34" spans="1:20" s="273" customFormat="1" ht="13.5" customHeight="1">
      <c r="A34" s="380">
        <v>24</v>
      </c>
      <c r="B34" s="440" t="s">
        <v>901</v>
      </c>
      <c r="C34" s="456">
        <v>257061</v>
      </c>
      <c r="D34" s="456">
        <v>578</v>
      </c>
      <c r="E34" s="456">
        <v>0</v>
      </c>
      <c r="F34" s="456">
        <v>0</v>
      </c>
      <c r="G34" s="456">
        <f t="shared" si="0"/>
        <v>257639</v>
      </c>
      <c r="H34" s="458">
        <v>245</v>
      </c>
      <c r="I34" s="457">
        <f t="shared" si="1"/>
        <v>6312.1555</v>
      </c>
      <c r="J34" s="313"/>
      <c r="K34" s="535"/>
      <c r="L34" s="535"/>
      <c r="M34" s="457">
        <f t="shared" si="2"/>
        <v>865.66704</v>
      </c>
      <c r="N34" s="457">
        <f t="shared" si="3"/>
        <v>288.55568</v>
      </c>
      <c r="O34" s="457">
        <f t="shared" si="4"/>
        <v>288.55568</v>
      </c>
      <c r="P34" s="457">
        <f t="shared" si="5"/>
        <v>288.55568</v>
      </c>
      <c r="Q34" s="313"/>
      <c r="R34" s="313"/>
      <c r="S34" s="459">
        <v>150</v>
      </c>
      <c r="T34" s="457">
        <f t="shared" si="6"/>
        <v>107.66733810000001</v>
      </c>
    </row>
    <row r="35" spans="1:20" s="273" customFormat="1" ht="13.5" customHeight="1">
      <c r="A35" s="380">
        <v>25</v>
      </c>
      <c r="B35" s="440" t="s">
        <v>902</v>
      </c>
      <c r="C35" s="456">
        <v>139661</v>
      </c>
      <c r="D35" s="456">
        <v>0</v>
      </c>
      <c r="E35" s="456">
        <v>0</v>
      </c>
      <c r="F35" s="456">
        <v>541</v>
      </c>
      <c r="G35" s="456">
        <f t="shared" si="0"/>
        <v>140202</v>
      </c>
      <c r="H35" s="458">
        <v>245</v>
      </c>
      <c r="I35" s="457">
        <f t="shared" si="1"/>
        <v>3434.949</v>
      </c>
      <c r="J35" s="313"/>
      <c r="K35" s="535"/>
      <c r="L35" s="535"/>
      <c r="M35" s="457">
        <f t="shared" si="2"/>
        <v>471.07872</v>
      </c>
      <c r="N35" s="457">
        <f t="shared" si="3"/>
        <v>157.02624</v>
      </c>
      <c r="O35" s="457">
        <f t="shared" si="4"/>
        <v>157.02624</v>
      </c>
      <c r="P35" s="457">
        <f t="shared" si="5"/>
        <v>157.02624</v>
      </c>
      <c r="Q35" s="313"/>
      <c r="R35" s="313"/>
      <c r="S35" s="459">
        <v>150</v>
      </c>
      <c r="T35" s="457">
        <f t="shared" si="6"/>
        <v>58.5904158</v>
      </c>
    </row>
    <row r="36" spans="1:20" s="273" customFormat="1" ht="13.5" customHeight="1">
      <c r="A36" s="380">
        <v>26</v>
      </c>
      <c r="B36" s="440" t="s">
        <v>903</v>
      </c>
      <c r="C36" s="456">
        <v>225321</v>
      </c>
      <c r="D36" s="456">
        <v>0</v>
      </c>
      <c r="E36" s="456">
        <v>0</v>
      </c>
      <c r="F36" s="456">
        <v>0</v>
      </c>
      <c r="G36" s="456">
        <f t="shared" si="0"/>
        <v>225321</v>
      </c>
      <c r="H36" s="458">
        <v>245</v>
      </c>
      <c r="I36" s="457">
        <f t="shared" si="1"/>
        <v>5520.3645</v>
      </c>
      <c r="J36" s="313"/>
      <c r="K36" s="535"/>
      <c r="L36" s="535"/>
      <c r="M36" s="457">
        <f t="shared" si="2"/>
        <v>757.07856</v>
      </c>
      <c r="N36" s="457">
        <f t="shared" si="3"/>
        <v>252.35952</v>
      </c>
      <c r="O36" s="457">
        <f t="shared" si="4"/>
        <v>252.35952</v>
      </c>
      <c r="P36" s="457">
        <f t="shared" si="5"/>
        <v>252.35952</v>
      </c>
      <c r="Q36" s="313"/>
      <c r="R36" s="313"/>
      <c r="S36" s="459">
        <v>150</v>
      </c>
      <c r="T36" s="457">
        <f t="shared" si="6"/>
        <v>94.1616459</v>
      </c>
    </row>
    <row r="37" spans="1:20" s="273" customFormat="1" ht="13.5" customHeight="1">
      <c r="A37" s="380">
        <v>27</v>
      </c>
      <c r="B37" s="440" t="s">
        <v>904</v>
      </c>
      <c r="C37" s="456">
        <v>223452</v>
      </c>
      <c r="D37" s="456">
        <v>0</v>
      </c>
      <c r="E37" s="456">
        <v>0</v>
      </c>
      <c r="F37" s="456">
        <v>0</v>
      </c>
      <c r="G37" s="456">
        <f t="shared" si="0"/>
        <v>223452</v>
      </c>
      <c r="H37" s="458">
        <v>245</v>
      </c>
      <c r="I37" s="457">
        <f t="shared" si="1"/>
        <v>5474.574</v>
      </c>
      <c r="J37" s="313"/>
      <c r="K37" s="535"/>
      <c r="L37" s="535"/>
      <c r="M37" s="457">
        <f t="shared" si="2"/>
        <v>750.79872</v>
      </c>
      <c r="N37" s="457">
        <f t="shared" si="3"/>
        <v>250.26624</v>
      </c>
      <c r="O37" s="457">
        <f t="shared" si="4"/>
        <v>250.26624</v>
      </c>
      <c r="P37" s="457">
        <f t="shared" si="5"/>
        <v>250.26624</v>
      </c>
      <c r="Q37" s="313"/>
      <c r="R37" s="313"/>
      <c r="S37" s="459">
        <v>150</v>
      </c>
      <c r="T37" s="457">
        <f t="shared" si="6"/>
        <v>93.38059079999998</v>
      </c>
    </row>
    <row r="38" spans="1:20" s="273" customFormat="1" ht="13.5" customHeight="1">
      <c r="A38" s="380">
        <v>28</v>
      </c>
      <c r="B38" s="440" t="s">
        <v>905</v>
      </c>
      <c r="C38" s="456">
        <v>213243</v>
      </c>
      <c r="D38" s="456">
        <v>395</v>
      </c>
      <c r="E38" s="456">
        <v>0</v>
      </c>
      <c r="F38" s="456">
        <v>0</v>
      </c>
      <c r="G38" s="456">
        <f t="shared" si="0"/>
        <v>213638</v>
      </c>
      <c r="H38" s="458">
        <v>245</v>
      </c>
      <c r="I38" s="457">
        <f t="shared" si="1"/>
        <v>5234.131</v>
      </c>
      <c r="J38" s="313"/>
      <c r="K38" s="535"/>
      <c r="L38" s="535"/>
      <c r="M38" s="457">
        <f t="shared" si="2"/>
        <v>717.82368</v>
      </c>
      <c r="N38" s="457">
        <f t="shared" si="3"/>
        <v>239.27455999999998</v>
      </c>
      <c r="O38" s="457">
        <f t="shared" si="4"/>
        <v>239.27455999999998</v>
      </c>
      <c r="P38" s="457">
        <f t="shared" si="5"/>
        <v>239.27455999999998</v>
      </c>
      <c r="Q38" s="313"/>
      <c r="R38" s="313"/>
      <c r="S38" s="459">
        <v>150</v>
      </c>
      <c r="T38" s="457">
        <f t="shared" si="6"/>
        <v>89.27932020000002</v>
      </c>
    </row>
    <row r="39" spans="1:20" ht="13.5" customHeight="1">
      <c r="A39" s="380">
        <v>29</v>
      </c>
      <c r="B39" s="440" t="s">
        <v>906</v>
      </c>
      <c r="C39" s="422">
        <v>139416</v>
      </c>
      <c r="D39" s="422">
        <v>0</v>
      </c>
      <c r="E39" s="422">
        <v>0</v>
      </c>
      <c r="F39" s="422">
        <v>0</v>
      </c>
      <c r="G39" s="456">
        <f t="shared" si="0"/>
        <v>139416</v>
      </c>
      <c r="H39" s="458">
        <v>245</v>
      </c>
      <c r="I39" s="457">
        <f t="shared" si="1"/>
        <v>3415.692</v>
      </c>
      <c r="J39" s="313"/>
      <c r="K39" s="535"/>
      <c r="L39" s="535"/>
      <c r="M39" s="457">
        <f t="shared" si="2"/>
        <v>468.43776</v>
      </c>
      <c r="N39" s="457">
        <f t="shared" si="3"/>
        <v>156.14592000000002</v>
      </c>
      <c r="O39" s="457">
        <f t="shared" si="4"/>
        <v>156.14592000000002</v>
      </c>
      <c r="P39" s="457">
        <f t="shared" si="5"/>
        <v>156.14592000000002</v>
      </c>
      <c r="Q39" s="269"/>
      <c r="R39" s="269"/>
      <c r="S39" s="459">
        <v>150</v>
      </c>
      <c r="T39" s="457">
        <f t="shared" si="6"/>
        <v>58.2619464</v>
      </c>
    </row>
    <row r="40" spans="1:20" ht="13.5" customHeight="1">
      <c r="A40" s="380">
        <v>30</v>
      </c>
      <c r="B40" s="440" t="s">
        <v>907</v>
      </c>
      <c r="C40" s="422">
        <v>90659</v>
      </c>
      <c r="D40" s="422">
        <v>936</v>
      </c>
      <c r="E40" s="422">
        <v>0</v>
      </c>
      <c r="F40" s="422">
        <v>0</v>
      </c>
      <c r="G40" s="456">
        <f t="shared" si="0"/>
        <v>91595</v>
      </c>
      <c r="H40" s="458">
        <v>245</v>
      </c>
      <c r="I40" s="457">
        <f t="shared" si="1"/>
        <v>2244.0775</v>
      </c>
      <c r="J40" s="313"/>
      <c r="K40" s="535"/>
      <c r="L40" s="535"/>
      <c r="M40" s="457">
        <f t="shared" si="2"/>
        <v>307.7592</v>
      </c>
      <c r="N40" s="457">
        <f t="shared" si="3"/>
        <v>102.58640000000001</v>
      </c>
      <c r="O40" s="457">
        <f t="shared" si="4"/>
        <v>102.58640000000001</v>
      </c>
      <c r="P40" s="457">
        <f t="shared" si="5"/>
        <v>102.58640000000001</v>
      </c>
      <c r="Q40" s="269"/>
      <c r="R40" s="269"/>
      <c r="S40" s="459">
        <v>150</v>
      </c>
      <c r="T40" s="457">
        <f t="shared" si="6"/>
        <v>38.2775505</v>
      </c>
    </row>
    <row r="41" spans="1:20" ht="13.5" customHeight="1">
      <c r="A41" s="380">
        <v>31</v>
      </c>
      <c r="B41" s="441" t="s">
        <v>908</v>
      </c>
      <c r="C41" s="422">
        <v>48305</v>
      </c>
      <c r="D41" s="422">
        <v>0</v>
      </c>
      <c r="E41" s="422">
        <v>0</v>
      </c>
      <c r="F41" s="422">
        <v>0</v>
      </c>
      <c r="G41" s="456">
        <f t="shared" si="0"/>
        <v>48305</v>
      </c>
      <c r="H41" s="458">
        <v>245</v>
      </c>
      <c r="I41" s="457">
        <f t="shared" si="1"/>
        <v>1183.4725</v>
      </c>
      <c r="J41" s="313"/>
      <c r="K41" s="535"/>
      <c r="L41" s="535"/>
      <c r="M41" s="457">
        <f t="shared" si="2"/>
        <v>162.3048</v>
      </c>
      <c r="N41" s="457">
        <f t="shared" si="3"/>
        <v>54.1016</v>
      </c>
      <c r="O41" s="457">
        <f t="shared" si="4"/>
        <v>54.1016</v>
      </c>
      <c r="P41" s="457">
        <f t="shared" si="5"/>
        <v>54.1016</v>
      </c>
      <c r="Q41" s="269"/>
      <c r="R41" s="269"/>
      <c r="S41" s="459">
        <v>150</v>
      </c>
      <c r="T41" s="457">
        <f t="shared" si="6"/>
        <v>20.1866595</v>
      </c>
    </row>
    <row r="42" spans="1:20" ht="13.5" customHeight="1">
      <c r="A42" s="380">
        <v>32</v>
      </c>
      <c r="B42" s="441" t="s">
        <v>909</v>
      </c>
      <c r="C42" s="422">
        <v>78208</v>
      </c>
      <c r="D42" s="422">
        <v>0</v>
      </c>
      <c r="E42" s="422">
        <v>0</v>
      </c>
      <c r="F42" s="422">
        <v>0</v>
      </c>
      <c r="G42" s="456">
        <f t="shared" si="0"/>
        <v>78208</v>
      </c>
      <c r="H42" s="458">
        <v>245</v>
      </c>
      <c r="I42" s="457">
        <f t="shared" si="1"/>
        <v>1916.096</v>
      </c>
      <c r="J42" s="313"/>
      <c r="K42" s="535"/>
      <c r="L42" s="535"/>
      <c r="M42" s="457">
        <f t="shared" si="2"/>
        <v>262.77888</v>
      </c>
      <c r="N42" s="457">
        <f t="shared" si="3"/>
        <v>87.59296</v>
      </c>
      <c r="O42" s="457">
        <f t="shared" si="4"/>
        <v>87.59296</v>
      </c>
      <c r="P42" s="457">
        <f t="shared" si="5"/>
        <v>87.59296</v>
      </c>
      <c r="Q42" s="269"/>
      <c r="R42" s="269"/>
      <c r="S42" s="459">
        <v>150</v>
      </c>
      <c r="T42" s="457">
        <f t="shared" si="6"/>
        <v>32.6831232</v>
      </c>
    </row>
    <row r="43" spans="1:20" ht="13.5" customHeight="1">
      <c r="A43" s="380">
        <v>33</v>
      </c>
      <c r="B43" s="441" t="s">
        <v>910</v>
      </c>
      <c r="C43" s="422">
        <v>157960</v>
      </c>
      <c r="D43" s="422">
        <v>48</v>
      </c>
      <c r="E43" s="422">
        <v>0</v>
      </c>
      <c r="F43" s="422">
        <v>0</v>
      </c>
      <c r="G43" s="456">
        <f t="shared" si="0"/>
        <v>158008</v>
      </c>
      <c r="H43" s="458">
        <v>245</v>
      </c>
      <c r="I43" s="457">
        <f t="shared" si="1"/>
        <v>3871.196</v>
      </c>
      <c r="J43" s="313"/>
      <c r="K43" s="535"/>
      <c r="L43" s="535"/>
      <c r="M43" s="457">
        <f t="shared" si="2"/>
        <v>530.90688</v>
      </c>
      <c r="N43" s="457">
        <f t="shared" si="3"/>
        <v>176.96896</v>
      </c>
      <c r="O43" s="457">
        <f t="shared" si="4"/>
        <v>176.96896</v>
      </c>
      <c r="P43" s="457">
        <f t="shared" si="5"/>
        <v>176.96896</v>
      </c>
      <c r="Q43" s="269"/>
      <c r="R43" s="269"/>
      <c r="S43" s="459">
        <v>150</v>
      </c>
      <c r="T43" s="457">
        <f t="shared" si="6"/>
        <v>66.0315432</v>
      </c>
    </row>
    <row r="44" spans="1:20" ht="13.5" customHeight="1">
      <c r="A44" s="380">
        <v>34</v>
      </c>
      <c r="B44" s="441" t="s">
        <v>911</v>
      </c>
      <c r="C44" s="422">
        <v>138478</v>
      </c>
      <c r="D44" s="422">
        <v>587</v>
      </c>
      <c r="E44" s="422">
        <v>0</v>
      </c>
      <c r="F44" s="422">
        <v>0</v>
      </c>
      <c r="G44" s="456">
        <f t="shared" si="0"/>
        <v>139065</v>
      </c>
      <c r="H44" s="458">
        <v>245</v>
      </c>
      <c r="I44" s="457">
        <f t="shared" si="1"/>
        <v>3407.0925</v>
      </c>
      <c r="J44" s="313"/>
      <c r="K44" s="535"/>
      <c r="L44" s="535"/>
      <c r="M44" s="457">
        <f t="shared" si="2"/>
        <v>467.2584</v>
      </c>
      <c r="N44" s="457">
        <f t="shared" si="3"/>
        <v>155.7528</v>
      </c>
      <c r="O44" s="457">
        <f t="shared" si="4"/>
        <v>155.7528</v>
      </c>
      <c r="P44" s="457">
        <f t="shared" si="5"/>
        <v>155.7528</v>
      </c>
      <c r="Q44" s="269"/>
      <c r="R44" s="269"/>
      <c r="S44" s="459">
        <v>150</v>
      </c>
      <c r="T44" s="457">
        <f t="shared" si="6"/>
        <v>58.115263500000005</v>
      </c>
    </row>
    <row r="45" spans="1:20" ht="13.5" customHeight="1">
      <c r="A45" s="380">
        <v>35</v>
      </c>
      <c r="B45" s="441" t="s">
        <v>912</v>
      </c>
      <c r="C45" s="422">
        <v>213943</v>
      </c>
      <c r="D45" s="422">
        <v>0</v>
      </c>
      <c r="E45" s="422">
        <v>0</v>
      </c>
      <c r="F45" s="422">
        <v>0</v>
      </c>
      <c r="G45" s="456">
        <f t="shared" si="0"/>
        <v>213943</v>
      </c>
      <c r="H45" s="458">
        <v>245</v>
      </c>
      <c r="I45" s="457">
        <f t="shared" si="1"/>
        <v>5241.6035</v>
      </c>
      <c r="J45" s="313"/>
      <c r="K45" s="535"/>
      <c r="L45" s="535"/>
      <c r="M45" s="457">
        <f t="shared" si="2"/>
        <v>718.84848</v>
      </c>
      <c r="N45" s="457">
        <f t="shared" si="3"/>
        <v>239.61616</v>
      </c>
      <c r="O45" s="457">
        <f t="shared" si="4"/>
        <v>239.61616</v>
      </c>
      <c r="P45" s="457">
        <f t="shared" si="5"/>
        <v>239.61616</v>
      </c>
      <c r="Q45" s="269"/>
      <c r="R45" s="269"/>
      <c r="S45" s="459">
        <v>150</v>
      </c>
      <c r="T45" s="457">
        <f t="shared" si="6"/>
        <v>89.40677969999999</v>
      </c>
    </row>
    <row r="46" spans="1:20" ht="13.5" customHeight="1">
      <c r="A46" s="380">
        <v>36</v>
      </c>
      <c r="B46" s="441" t="s">
        <v>913</v>
      </c>
      <c r="C46" s="422">
        <v>155161</v>
      </c>
      <c r="D46" s="422">
        <v>0</v>
      </c>
      <c r="E46" s="422">
        <v>0</v>
      </c>
      <c r="F46" s="422">
        <v>0</v>
      </c>
      <c r="G46" s="456">
        <f t="shared" si="0"/>
        <v>155161</v>
      </c>
      <c r="H46" s="458">
        <v>245</v>
      </c>
      <c r="I46" s="457">
        <f t="shared" si="1"/>
        <v>3801.4445</v>
      </c>
      <c r="J46" s="313"/>
      <c r="K46" s="535"/>
      <c r="L46" s="535"/>
      <c r="M46" s="457">
        <f t="shared" si="2"/>
        <v>521.34096</v>
      </c>
      <c r="N46" s="457">
        <f t="shared" si="3"/>
        <v>173.78032</v>
      </c>
      <c r="O46" s="457">
        <f t="shared" si="4"/>
        <v>173.78032</v>
      </c>
      <c r="P46" s="457">
        <f t="shared" si="5"/>
        <v>173.78032</v>
      </c>
      <c r="Q46" s="269"/>
      <c r="R46" s="269"/>
      <c r="S46" s="459">
        <v>150</v>
      </c>
      <c r="T46" s="457">
        <f t="shared" si="6"/>
        <v>64.8417819</v>
      </c>
    </row>
    <row r="47" spans="1:20" ht="13.5" customHeight="1">
      <c r="A47" s="380">
        <v>37</v>
      </c>
      <c r="B47" s="441" t="s">
        <v>914</v>
      </c>
      <c r="C47" s="422">
        <v>169547</v>
      </c>
      <c r="D47" s="422">
        <v>32</v>
      </c>
      <c r="E47" s="422">
        <v>0</v>
      </c>
      <c r="F47" s="422">
        <v>0</v>
      </c>
      <c r="G47" s="456">
        <f t="shared" si="0"/>
        <v>169579</v>
      </c>
      <c r="H47" s="458">
        <v>245</v>
      </c>
      <c r="I47" s="457">
        <f t="shared" si="1"/>
        <v>4154.6855</v>
      </c>
      <c r="J47" s="313"/>
      <c r="K47" s="535"/>
      <c r="L47" s="535"/>
      <c r="M47" s="457">
        <f t="shared" si="2"/>
        <v>569.78544</v>
      </c>
      <c r="N47" s="457">
        <f t="shared" si="3"/>
        <v>189.92848</v>
      </c>
      <c r="O47" s="457">
        <f t="shared" si="4"/>
        <v>189.92848</v>
      </c>
      <c r="P47" s="457">
        <f t="shared" si="5"/>
        <v>189.92848</v>
      </c>
      <c r="Q47" s="269"/>
      <c r="R47" s="269"/>
      <c r="S47" s="459">
        <v>150</v>
      </c>
      <c r="T47" s="457">
        <f t="shared" si="6"/>
        <v>70.8670641</v>
      </c>
    </row>
    <row r="48" spans="1:20" ht="13.5" customHeight="1">
      <c r="A48" s="380">
        <v>38</v>
      </c>
      <c r="B48" s="441" t="s">
        <v>915</v>
      </c>
      <c r="C48" s="422">
        <v>163612</v>
      </c>
      <c r="D48" s="422">
        <v>845</v>
      </c>
      <c r="E48" s="422">
        <v>0</v>
      </c>
      <c r="F48" s="422">
        <v>0</v>
      </c>
      <c r="G48" s="456">
        <f t="shared" si="0"/>
        <v>164457</v>
      </c>
      <c r="H48" s="458">
        <v>245</v>
      </c>
      <c r="I48" s="457">
        <f t="shared" si="1"/>
        <v>4029.1965</v>
      </c>
      <c r="J48" s="313"/>
      <c r="K48" s="535"/>
      <c r="L48" s="535"/>
      <c r="M48" s="457">
        <f t="shared" si="2"/>
        <v>552.57552</v>
      </c>
      <c r="N48" s="457">
        <f t="shared" si="3"/>
        <v>184.19183999999998</v>
      </c>
      <c r="O48" s="457">
        <f t="shared" si="4"/>
        <v>184.19183999999998</v>
      </c>
      <c r="P48" s="457">
        <f t="shared" si="5"/>
        <v>184.19183999999998</v>
      </c>
      <c r="Q48" s="269"/>
      <c r="R48" s="269"/>
      <c r="S48" s="459">
        <v>150</v>
      </c>
      <c r="T48" s="457">
        <f t="shared" si="6"/>
        <v>68.72658030000001</v>
      </c>
    </row>
    <row r="49" spans="1:20" ht="13.5" customHeight="1">
      <c r="A49" s="442" t="s">
        <v>14</v>
      </c>
      <c r="B49" s="206"/>
      <c r="C49" s="422">
        <f>SUM(C11:C48)</f>
        <v>7478231</v>
      </c>
      <c r="D49" s="422">
        <f>SUM(D11:D48)</f>
        <v>8790</v>
      </c>
      <c r="E49" s="422">
        <f>SUM(E11:E48)</f>
        <v>0</v>
      </c>
      <c r="F49" s="422">
        <f>SUM(F11:F48)</f>
        <v>541</v>
      </c>
      <c r="G49" s="456">
        <f t="shared" si="0"/>
        <v>7487562</v>
      </c>
      <c r="H49" s="458">
        <v>245</v>
      </c>
      <c r="I49" s="457">
        <f t="shared" si="1"/>
        <v>183445.269</v>
      </c>
      <c r="J49" s="313"/>
      <c r="K49" s="535"/>
      <c r="L49" s="535"/>
      <c r="M49" s="457">
        <f t="shared" si="2"/>
        <v>25158.20832</v>
      </c>
      <c r="N49" s="457">
        <f t="shared" si="3"/>
        <v>8386.069440000001</v>
      </c>
      <c r="O49" s="457">
        <f t="shared" si="4"/>
        <v>8386.069440000001</v>
      </c>
      <c r="P49" s="457">
        <f t="shared" si="5"/>
        <v>8386.069440000001</v>
      </c>
      <c r="Q49" s="269"/>
      <c r="R49" s="269"/>
      <c r="S49" s="459">
        <v>150</v>
      </c>
      <c r="T49" s="457">
        <f t="shared" si="6"/>
        <v>3129.0521598</v>
      </c>
    </row>
    <row r="50" spans="1:8" ht="12.75">
      <c r="A50" s="270"/>
      <c r="B50" s="270"/>
      <c r="C50" s="270"/>
      <c r="D50" s="270"/>
      <c r="E50" s="270"/>
      <c r="F50" s="270"/>
      <c r="G50" s="270"/>
      <c r="H50" s="270"/>
    </row>
    <row r="51" spans="1:8" ht="12.75">
      <c r="A51" s="271" t="s">
        <v>7</v>
      </c>
      <c r="B51" s="272"/>
      <c r="C51" s="272"/>
      <c r="D51" s="270"/>
      <c r="E51" s="270"/>
      <c r="F51" s="270"/>
      <c r="G51" s="270"/>
      <c r="H51" s="270"/>
    </row>
    <row r="52" spans="1:9" ht="12.75">
      <c r="A52" s="273" t="s">
        <v>8</v>
      </c>
      <c r="B52" s="273"/>
      <c r="C52" s="273"/>
      <c r="I52" s="503"/>
    </row>
    <row r="53" spans="1:22" ht="12.75" customHeight="1">
      <c r="A53" s="273" t="s">
        <v>9</v>
      </c>
      <c r="B53" s="273"/>
      <c r="C53" s="273"/>
      <c r="D53" s="536"/>
      <c r="E53" s="536"/>
      <c r="F53" s="536"/>
      <c r="G53" s="503"/>
      <c r="I53" s="536"/>
      <c r="R53" s="594" t="s">
        <v>1086</v>
      </c>
      <c r="S53" s="594"/>
      <c r="T53" s="594"/>
      <c r="U53" s="594"/>
      <c r="V53" s="594"/>
    </row>
    <row r="54" spans="7:22" ht="12.75" customHeight="1">
      <c r="G54" s="536"/>
      <c r="K54" s="536"/>
      <c r="R54" s="594"/>
      <c r="S54" s="594"/>
      <c r="T54" s="594"/>
      <c r="U54" s="594"/>
      <c r="V54" s="594"/>
    </row>
    <row r="55" spans="7:22" ht="12.75" customHeight="1">
      <c r="G55" s="536"/>
      <c r="H55" s="536"/>
      <c r="R55" s="594"/>
      <c r="S55" s="594"/>
      <c r="T55" s="594"/>
      <c r="U55" s="594"/>
      <c r="V55" s="594"/>
    </row>
    <row r="56" spans="7:22" ht="12.75" customHeight="1">
      <c r="G56" s="536"/>
      <c r="R56" s="594"/>
      <c r="S56" s="594"/>
      <c r="T56" s="594"/>
      <c r="U56" s="594"/>
      <c r="V56" s="594"/>
    </row>
    <row r="57" ht="12.75" customHeight="1"/>
    <row r="58" ht="12.75" customHeight="1"/>
  </sheetData>
  <sheetProtection/>
  <mergeCells count="16">
    <mergeCell ref="R53:V56"/>
    <mergeCell ref="A4:T5"/>
    <mergeCell ref="A2:T2"/>
    <mergeCell ref="A3:T3"/>
    <mergeCell ref="G1:I1"/>
    <mergeCell ref="A6:T6"/>
    <mergeCell ref="Q1:T1"/>
    <mergeCell ref="L7:T7"/>
    <mergeCell ref="A8:A9"/>
    <mergeCell ref="B8:B9"/>
    <mergeCell ref="C8:G8"/>
    <mergeCell ref="A7:B7"/>
    <mergeCell ref="H8:H9"/>
    <mergeCell ref="I8:L8"/>
    <mergeCell ref="M8:R8"/>
    <mergeCell ref="S8:T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58.xml><?xml version="1.0" encoding="utf-8"?>
<worksheet xmlns="http://schemas.openxmlformats.org/spreadsheetml/2006/main" xmlns:r="http://schemas.openxmlformats.org/officeDocument/2006/relationships">
  <sheetPr>
    <pageSetUpPr fitToPage="1"/>
  </sheetPr>
  <dimension ref="A1:V57"/>
  <sheetViews>
    <sheetView zoomScaleSheetLayoutView="100" zoomScalePageLayoutView="0" workbookViewId="0" topLeftCell="A32">
      <selection activeCell="M11" sqref="M11"/>
    </sheetView>
  </sheetViews>
  <sheetFormatPr defaultColWidth="9.140625" defaultRowHeight="12.75"/>
  <cols>
    <col min="1" max="1" width="5.57421875" style="268" customWidth="1"/>
    <col min="2" max="2" width="11.421875" style="268" customWidth="1"/>
    <col min="3" max="3" width="10.28125" style="268" customWidth="1"/>
    <col min="4" max="4" width="8.421875" style="268" customWidth="1"/>
    <col min="5" max="6" width="9.8515625" style="268" customWidth="1"/>
    <col min="7" max="7" width="10.8515625" style="268" customWidth="1"/>
    <col min="8" max="8" width="12.8515625" style="268" customWidth="1"/>
    <col min="9" max="9" width="8.7109375" style="268" customWidth="1"/>
    <col min="10" max="11" width="8.00390625" style="268" customWidth="1"/>
    <col min="12" max="12" width="8.140625" style="268" customWidth="1"/>
    <col min="13" max="13" width="9.8515625" style="268" customWidth="1"/>
    <col min="14" max="14" width="12.00390625" style="268" customWidth="1"/>
    <col min="15" max="15" width="8.421875" style="268" customWidth="1"/>
    <col min="16" max="18" width="8.140625" style="268" customWidth="1"/>
    <col min="19" max="19" width="10.421875" style="268" customWidth="1"/>
    <col min="20" max="20" width="12.57421875" style="268" customWidth="1"/>
    <col min="21" max="16384" width="9.140625" style="268" customWidth="1"/>
  </cols>
  <sheetData>
    <row r="1" spans="7:20" ht="12.75" customHeight="1">
      <c r="G1" s="806"/>
      <c r="H1" s="806"/>
      <c r="I1" s="806"/>
      <c r="S1" s="808" t="s">
        <v>528</v>
      </c>
      <c r="T1" s="808"/>
    </row>
    <row r="2" spans="1:20" ht="15.75">
      <c r="A2" s="804" t="s">
        <v>0</v>
      </c>
      <c r="B2" s="804"/>
      <c r="C2" s="804"/>
      <c r="D2" s="804"/>
      <c r="E2" s="804"/>
      <c r="F2" s="804"/>
      <c r="G2" s="804"/>
      <c r="H2" s="804"/>
      <c r="I2" s="804"/>
      <c r="J2" s="804"/>
      <c r="K2" s="804"/>
      <c r="L2" s="804"/>
      <c r="M2" s="804"/>
      <c r="N2" s="804"/>
      <c r="O2" s="804"/>
      <c r="P2" s="804"/>
      <c r="Q2" s="804"/>
      <c r="R2" s="804"/>
      <c r="S2" s="804"/>
      <c r="T2" s="804"/>
    </row>
    <row r="3" spans="1:20" ht="18">
      <c r="A3" s="805" t="s">
        <v>693</v>
      </c>
      <c r="B3" s="805"/>
      <c r="C3" s="805"/>
      <c r="D3" s="805"/>
      <c r="E3" s="805"/>
      <c r="F3" s="805"/>
      <c r="G3" s="805"/>
      <c r="H3" s="805"/>
      <c r="I3" s="805"/>
      <c r="J3" s="805"/>
      <c r="K3" s="805"/>
      <c r="L3" s="805"/>
      <c r="M3" s="805"/>
      <c r="N3" s="805"/>
      <c r="O3" s="805"/>
      <c r="P3" s="805"/>
      <c r="Q3" s="805"/>
      <c r="R3" s="805"/>
      <c r="S3" s="805"/>
      <c r="T3" s="805"/>
    </row>
    <row r="4" spans="1:20" ht="12.75" customHeight="1">
      <c r="A4" s="803" t="s">
        <v>702</v>
      </c>
      <c r="B4" s="803"/>
      <c r="C4" s="803"/>
      <c r="D4" s="803"/>
      <c r="E4" s="803"/>
      <c r="F4" s="803"/>
      <c r="G4" s="803"/>
      <c r="H4" s="803"/>
      <c r="I4" s="803"/>
      <c r="J4" s="803"/>
      <c r="K4" s="803"/>
      <c r="L4" s="803"/>
      <c r="M4" s="803"/>
      <c r="N4" s="803"/>
      <c r="O4" s="803"/>
      <c r="P4" s="803"/>
      <c r="Q4" s="803"/>
      <c r="R4" s="803"/>
      <c r="S4" s="803"/>
      <c r="T4" s="803"/>
    </row>
    <row r="5" spans="1:20" s="308" customFormat="1" ht="7.5" customHeight="1">
      <c r="A5" s="803"/>
      <c r="B5" s="803"/>
      <c r="C5" s="803"/>
      <c r="D5" s="803"/>
      <c r="E5" s="803"/>
      <c r="F5" s="803"/>
      <c r="G5" s="803"/>
      <c r="H5" s="803"/>
      <c r="I5" s="803"/>
      <c r="J5" s="803"/>
      <c r="K5" s="803"/>
      <c r="L5" s="803"/>
      <c r="M5" s="803"/>
      <c r="N5" s="803"/>
      <c r="O5" s="803"/>
      <c r="P5" s="803"/>
      <c r="Q5" s="803"/>
      <c r="R5" s="803"/>
      <c r="S5" s="803"/>
      <c r="T5" s="803"/>
    </row>
    <row r="6" spans="1:20" ht="12.75">
      <c r="A6" s="807"/>
      <c r="B6" s="807"/>
      <c r="C6" s="807"/>
      <c r="D6" s="807"/>
      <c r="E6" s="807"/>
      <c r="F6" s="807"/>
      <c r="G6" s="807"/>
      <c r="H6" s="807"/>
      <c r="I6" s="807"/>
      <c r="J6" s="807"/>
      <c r="K6" s="807"/>
      <c r="L6" s="807"/>
      <c r="M6" s="807"/>
      <c r="N6" s="807"/>
      <c r="O6" s="807"/>
      <c r="P6" s="807"/>
      <c r="Q6" s="807"/>
      <c r="R6" s="807"/>
      <c r="S6" s="807"/>
      <c r="T6" s="807"/>
    </row>
    <row r="7" spans="1:20" ht="12.75">
      <c r="A7" s="799" t="s">
        <v>876</v>
      </c>
      <c r="B7" s="799"/>
      <c r="H7" s="382"/>
      <c r="L7" s="809"/>
      <c r="M7" s="809"/>
      <c r="N7" s="809"/>
      <c r="O7" s="809"/>
      <c r="P7" s="809"/>
      <c r="Q7" s="809"/>
      <c r="R7" s="809"/>
      <c r="S7" s="809"/>
      <c r="T7" s="809"/>
    </row>
    <row r="8" spans="1:20" ht="52.5" customHeight="1">
      <c r="A8" s="731" t="s">
        <v>2</v>
      </c>
      <c r="B8" s="731" t="s">
        <v>3</v>
      </c>
      <c r="C8" s="810" t="s">
        <v>480</v>
      </c>
      <c r="D8" s="811"/>
      <c r="E8" s="811"/>
      <c r="F8" s="811"/>
      <c r="G8" s="812"/>
      <c r="H8" s="813" t="s">
        <v>78</v>
      </c>
      <c r="I8" s="810" t="s">
        <v>79</v>
      </c>
      <c r="J8" s="811"/>
      <c r="K8" s="811"/>
      <c r="L8" s="812"/>
      <c r="M8" s="815" t="s">
        <v>645</v>
      </c>
      <c r="N8" s="815"/>
      <c r="O8" s="815"/>
      <c r="P8" s="815"/>
      <c r="Q8" s="815"/>
      <c r="R8" s="815"/>
      <c r="S8" s="802" t="s">
        <v>843</v>
      </c>
      <c r="T8" s="802"/>
    </row>
    <row r="9" spans="1:20" ht="44.25" customHeight="1">
      <c r="A9" s="731"/>
      <c r="B9" s="731"/>
      <c r="C9" s="380" t="s">
        <v>5</v>
      </c>
      <c r="D9" s="380" t="s">
        <v>6</v>
      </c>
      <c r="E9" s="380" t="s">
        <v>349</v>
      </c>
      <c r="F9" s="383" t="s">
        <v>93</v>
      </c>
      <c r="G9" s="383" t="s">
        <v>218</v>
      </c>
      <c r="H9" s="814"/>
      <c r="I9" s="380" t="s">
        <v>83</v>
      </c>
      <c r="J9" s="380" t="s">
        <v>16</v>
      </c>
      <c r="K9" s="380" t="s">
        <v>36</v>
      </c>
      <c r="L9" s="380" t="s">
        <v>680</v>
      </c>
      <c r="M9" s="380" t="s">
        <v>14</v>
      </c>
      <c r="N9" s="460" t="s">
        <v>1041</v>
      </c>
      <c r="O9" s="460" t="s">
        <v>1042</v>
      </c>
      <c r="P9" s="460" t="s">
        <v>1043</v>
      </c>
      <c r="Q9" s="460" t="s">
        <v>649</v>
      </c>
      <c r="R9" s="460" t="s">
        <v>650</v>
      </c>
      <c r="S9" s="380" t="s">
        <v>856</v>
      </c>
      <c r="T9" s="380" t="s">
        <v>854</v>
      </c>
    </row>
    <row r="10" spans="1:20" s="320" customFormat="1" ht="12.75">
      <c r="A10" s="313">
        <v>1</v>
      </c>
      <c r="B10" s="313">
        <v>2</v>
      </c>
      <c r="C10" s="313">
        <v>3</v>
      </c>
      <c r="D10" s="313">
        <v>4</v>
      </c>
      <c r="E10" s="313">
        <v>5</v>
      </c>
      <c r="F10" s="313">
        <v>6</v>
      </c>
      <c r="G10" s="313">
        <v>7</v>
      </c>
      <c r="H10" s="313">
        <v>8</v>
      </c>
      <c r="I10" s="313">
        <v>9</v>
      </c>
      <c r="J10" s="313">
        <v>10</v>
      </c>
      <c r="K10" s="313">
        <v>11</v>
      </c>
      <c r="L10" s="313">
        <v>12</v>
      </c>
      <c r="M10" s="313">
        <v>13</v>
      </c>
      <c r="N10" s="313">
        <v>14</v>
      </c>
      <c r="O10" s="313">
        <v>15</v>
      </c>
      <c r="P10" s="313">
        <v>16</v>
      </c>
      <c r="Q10" s="313">
        <v>17</v>
      </c>
      <c r="R10" s="313">
        <v>18</v>
      </c>
      <c r="S10" s="313">
        <v>19</v>
      </c>
      <c r="T10" s="313">
        <v>20</v>
      </c>
    </row>
    <row r="11" spans="1:20" s="320" customFormat="1" ht="15" customHeight="1">
      <c r="A11" s="380">
        <v>1</v>
      </c>
      <c r="B11" s="440" t="s">
        <v>878</v>
      </c>
      <c r="C11" s="456">
        <v>140660</v>
      </c>
      <c r="D11" s="455">
        <v>377</v>
      </c>
      <c r="E11" s="455">
        <v>0</v>
      </c>
      <c r="F11" s="455">
        <v>110</v>
      </c>
      <c r="G11" s="456">
        <f>SUM(C11:F11)</f>
        <v>141147</v>
      </c>
      <c r="H11" s="458">
        <v>245</v>
      </c>
      <c r="I11" s="455">
        <f>G11*H11*150/1000000</f>
        <v>5187.15225</v>
      </c>
      <c r="J11" s="313"/>
      <c r="K11" s="313"/>
      <c r="L11" s="535"/>
      <c r="M11" s="457">
        <f>G11*168*30/1000000</f>
        <v>711.38088</v>
      </c>
      <c r="N11" s="457">
        <f>M11/3</f>
        <v>237.12696000000003</v>
      </c>
      <c r="O11" s="457">
        <f>M11/3</f>
        <v>237.12696000000003</v>
      </c>
      <c r="P11" s="457">
        <f>M11/3</f>
        <v>237.12696000000003</v>
      </c>
      <c r="Q11" s="313"/>
      <c r="R11" s="313"/>
      <c r="S11" s="455">
        <v>150</v>
      </c>
      <c r="T11" s="457">
        <f>(I11+M11)*1500/100000</f>
        <v>88.47799695</v>
      </c>
    </row>
    <row r="12" spans="1:20" s="320" customFormat="1" ht="15" customHeight="1">
      <c r="A12" s="380">
        <v>2</v>
      </c>
      <c r="B12" s="440" t="s">
        <v>879</v>
      </c>
      <c r="C12" s="456">
        <v>89855</v>
      </c>
      <c r="D12" s="455">
        <v>946</v>
      </c>
      <c r="E12" s="455">
        <v>0</v>
      </c>
      <c r="F12" s="455">
        <v>50</v>
      </c>
      <c r="G12" s="456">
        <f aca="true" t="shared" si="0" ref="G12:G49">SUM(C12:F12)</f>
        <v>90851</v>
      </c>
      <c r="H12" s="458">
        <v>245</v>
      </c>
      <c r="I12" s="455">
        <f aca="true" t="shared" si="1" ref="I12:I49">G12*H12*150/1000000</f>
        <v>3338.77425</v>
      </c>
      <c r="J12" s="313"/>
      <c r="K12" s="313"/>
      <c r="L12" s="535"/>
      <c r="M12" s="457">
        <f aca="true" t="shared" si="2" ref="M12:M49">G12*168*30/1000000</f>
        <v>457.88904</v>
      </c>
      <c r="N12" s="457">
        <f aca="true" t="shared" si="3" ref="N12:N49">M12/3</f>
        <v>152.62968</v>
      </c>
      <c r="O12" s="457">
        <f aca="true" t="shared" si="4" ref="O12:O49">M12/3</f>
        <v>152.62968</v>
      </c>
      <c r="P12" s="457">
        <f aca="true" t="shared" si="5" ref="P12:P49">M12/3</f>
        <v>152.62968</v>
      </c>
      <c r="Q12" s="313"/>
      <c r="R12" s="313"/>
      <c r="S12" s="455">
        <v>150</v>
      </c>
      <c r="T12" s="457">
        <f aca="true" t="shared" si="6" ref="T12:T49">(I12+M12)*1500/100000</f>
        <v>56.94994935</v>
      </c>
    </row>
    <row r="13" spans="1:20" s="320" customFormat="1" ht="15" customHeight="1">
      <c r="A13" s="380">
        <v>3</v>
      </c>
      <c r="B13" s="440" t="s">
        <v>880</v>
      </c>
      <c r="C13" s="456">
        <v>83709</v>
      </c>
      <c r="D13" s="455">
        <v>757</v>
      </c>
      <c r="E13" s="455">
        <v>0</v>
      </c>
      <c r="F13" s="455">
        <v>0</v>
      </c>
      <c r="G13" s="456">
        <f t="shared" si="0"/>
        <v>84466</v>
      </c>
      <c r="H13" s="458">
        <v>245</v>
      </c>
      <c r="I13" s="455">
        <f t="shared" si="1"/>
        <v>3104.1255</v>
      </c>
      <c r="J13" s="313"/>
      <c r="K13" s="313"/>
      <c r="L13" s="535"/>
      <c r="M13" s="457">
        <f t="shared" si="2"/>
        <v>425.70864</v>
      </c>
      <c r="N13" s="457">
        <f t="shared" si="3"/>
        <v>141.90288</v>
      </c>
      <c r="O13" s="457">
        <f t="shared" si="4"/>
        <v>141.90288</v>
      </c>
      <c r="P13" s="457">
        <f t="shared" si="5"/>
        <v>141.90288</v>
      </c>
      <c r="Q13" s="313"/>
      <c r="R13" s="313"/>
      <c r="S13" s="455">
        <v>150</v>
      </c>
      <c r="T13" s="457">
        <f t="shared" si="6"/>
        <v>52.9475121</v>
      </c>
    </row>
    <row r="14" spans="1:20" s="320" customFormat="1" ht="15" customHeight="1">
      <c r="A14" s="380">
        <v>4</v>
      </c>
      <c r="B14" s="440" t="s">
        <v>881</v>
      </c>
      <c r="C14" s="456">
        <v>61985</v>
      </c>
      <c r="D14" s="455">
        <v>772</v>
      </c>
      <c r="E14" s="455">
        <v>0</v>
      </c>
      <c r="F14" s="455">
        <v>503</v>
      </c>
      <c r="G14" s="456">
        <f t="shared" si="0"/>
        <v>63260</v>
      </c>
      <c r="H14" s="458">
        <v>245</v>
      </c>
      <c r="I14" s="455">
        <f t="shared" si="1"/>
        <v>2324.805</v>
      </c>
      <c r="J14" s="313"/>
      <c r="K14" s="313"/>
      <c r="L14" s="535"/>
      <c r="M14" s="457">
        <f t="shared" si="2"/>
        <v>318.8304</v>
      </c>
      <c r="N14" s="457">
        <f t="shared" si="3"/>
        <v>106.2768</v>
      </c>
      <c r="O14" s="457">
        <f t="shared" si="4"/>
        <v>106.2768</v>
      </c>
      <c r="P14" s="457">
        <f t="shared" si="5"/>
        <v>106.2768</v>
      </c>
      <c r="Q14" s="313"/>
      <c r="R14" s="313"/>
      <c r="S14" s="455">
        <v>150</v>
      </c>
      <c r="T14" s="457">
        <f t="shared" si="6"/>
        <v>39.654531</v>
      </c>
    </row>
    <row r="15" spans="1:20" s="320" customFormat="1" ht="15" customHeight="1">
      <c r="A15" s="380">
        <v>5</v>
      </c>
      <c r="B15" s="440" t="s">
        <v>882</v>
      </c>
      <c r="C15" s="456">
        <v>104203</v>
      </c>
      <c r="D15" s="455">
        <v>943</v>
      </c>
      <c r="E15" s="455">
        <v>0</v>
      </c>
      <c r="F15" s="455">
        <v>756</v>
      </c>
      <c r="G15" s="456">
        <f t="shared" si="0"/>
        <v>105902</v>
      </c>
      <c r="H15" s="458">
        <v>245</v>
      </c>
      <c r="I15" s="455">
        <f t="shared" si="1"/>
        <v>3891.8985</v>
      </c>
      <c r="J15" s="313"/>
      <c r="K15" s="313"/>
      <c r="L15" s="535"/>
      <c r="M15" s="457">
        <f t="shared" si="2"/>
        <v>533.74608</v>
      </c>
      <c r="N15" s="457">
        <f t="shared" si="3"/>
        <v>177.91536</v>
      </c>
      <c r="O15" s="457">
        <f t="shared" si="4"/>
        <v>177.91536</v>
      </c>
      <c r="P15" s="457">
        <f t="shared" si="5"/>
        <v>177.91536</v>
      </c>
      <c r="Q15" s="313"/>
      <c r="R15" s="313"/>
      <c r="S15" s="455">
        <v>150</v>
      </c>
      <c r="T15" s="457">
        <f t="shared" si="6"/>
        <v>66.3846687</v>
      </c>
    </row>
    <row r="16" spans="1:20" s="320" customFormat="1" ht="15" customHeight="1">
      <c r="A16" s="380">
        <v>6</v>
      </c>
      <c r="B16" s="440" t="s">
        <v>883</v>
      </c>
      <c r="C16" s="456">
        <v>66124</v>
      </c>
      <c r="D16" s="455">
        <v>0</v>
      </c>
      <c r="E16" s="455">
        <v>0</v>
      </c>
      <c r="F16" s="455">
        <v>0</v>
      </c>
      <c r="G16" s="456">
        <f t="shared" si="0"/>
        <v>66124</v>
      </c>
      <c r="H16" s="458">
        <v>245</v>
      </c>
      <c r="I16" s="455">
        <f t="shared" si="1"/>
        <v>2430.057</v>
      </c>
      <c r="J16" s="313"/>
      <c r="K16" s="313"/>
      <c r="L16" s="535"/>
      <c r="M16" s="457">
        <f t="shared" si="2"/>
        <v>333.26496</v>
      </c>
      <c r="N16" s="457">
        <f t="shared" si="3"/>
        <v>111.08832</v>
      </c>
      <c r="O16" s="457">
        <f t="shared" si="4"/>
        <v>111.08832</v>
      </c>
      <c r="P16" s="457">
        <f t="shared" si="5"/>
        <v>111.08832</v>
      </c>
      <c r="Q16" s="313"/>
      <c r="R16" s="313"/>
      <c r="S16" s="455">
        <v>150</v>
      </c>
      <c r="T16" s="457">
        <f t="shared" si="6"/>
        <v>41.44982939999999</v>
      </c>
    </row>
    <row r="17" spans="1:20" s="320" customFormat="1" ht="15" customHeight="1">
      <c r="A17" s="380">
        <v>7</v>
      </c>
      <c r="B17" s="440" t="s">
        <v>884</v>
      </c>
      <c r="C17" s="456">
        <v>121823</v>
      </c>
      <c r="D17" s="455">
        <v>0</v>
      </c>
      <c r="E17" s="455">
        <v>0</v>
      </c>
      <c r="F17" s="455">
        <v>1360</v>
      </c>
      <c r="G17" s="456">
        <f t="shared" si="0"/>
        <v>123183</v>
      </c>
      <c r="H17" s="458">
        <v>245</v>
      </c>
      <c r="I17" s="455">
        <f t="shared" si="1"/>
        <v>4526.97525</v>
      </c>
      <c r="J17" s="313"/>
      <c r="K17" s="313"/>
      <c r="L17" s="535"/>
      <c r="M17" s="457">
        <f t="shared" si="2"/>
        <v>620.84232</v>
      </c>
      <c r="N17" s="457">
        <f t="shared" si="3"/>
        <v>206.94744</v>
      </c>
      <c r="O17" s="457">
        <f t="shared" si="4"/>
        <v>206.94744</v>
      </c>
      <c r="P17" s="457">
        <f t="shared" si="5"/>
        <v>206.94744</v>
      </c>
      <c r="Q17" s="313"/>
      <c r="R17" s="313"/>
      <c r="S17" s="455">
        <v>150</v>
      </c>
      <c r="T17" s="457">
        <f t="shared" si="6"/>
        <v>77.21726355</v>
      </c>
    </row>
    <row r="18" spans="1:20" s="320" customFormat="1" ht="15" customHeight="1">
      <c r="A18" s="380">
        <v>8</v>
      </c>
      <c r="B18" s="440" t="s">
        <v>885</v>
      </c>
      <c r="C18" s="456">
        <v>33116</v>
      </c>
      <c r="D18" s="455">
        <v>377</v>
      </c>
      <c r="E18" s="455">
        <v>0</v>
      </c>
      <c r="F18" s="455">
        <v>0</v>
      </c>
      <c r="G18" s="456">
        <f t="shared" si="0"/>
        <v>33493</v>
      </c>
      <c r="H18" s="458">
        <v>245</v>
      </c>
      <c r="I18" s="455">
        <f t="shared" si="1"/>
        <v>1230.86775</v>
      </c>
      <c r="J18" s="313"/>
      <c r="K18" s="313"/>
      <c r="L18" s="535"/>
      <c r="M18" s="457">
        <f t="shared" si="2"/>
        <v>168.80472</v>
      </c>
      <c r="N18" s="457">
        <f t="shared" si="3"/>
        <v>56.26824</v>
      </c>
      <c r="O18" s="457">
        <f t="shared" si="4"/>
        <v>56.26824</v>
      </c>
      <c r="P18" s="457">
        <f t="shared" si="5"/>
        <v>56.26824</v>
      </c>
      <c r="Q18" s="313"/>
      <c r="R18" s="313"/>
      <c r="S18" s="455">
        <v>150</v>
      </c>
      <c r="T18" s="457">
        <f t="shared" si="6"/>
        <v>20.995087050000002</v>
      </c>
    </row>
    <row r="19" spans="1:20" s="320" customFormat="1" ht="15" customHeight="1">
      <c r="A19" s="380">
        <v>9</v>
      </c>
      <c r="B19" s="440" t="s">
        <v>886</v>
      </c>
      <c r="C19" s="456">
        <v>23317</v>
      </c>
      <c r="D19" s="455">
        <v>188</v>
      </c>
      <c r="E19" s="455">
        <v>0</v>
      </c>
      <c r="F19" s="455">
        <v>0</v>
      </c>
      <c r="G19" s="456">
        <f t="shared" si="0"/>
        <v>23505</v>
      </c>
      <c r="H19" s="458">
        <v>245</v>
      </c>
      <c r="I19" s="455">
        <f t="shared" si="1"/>
        <v>863.80875</v>
      </c>
      <c r="J19" s="313"/>
      <c r="K19" s="313"/>
      <c r="L19" s="535"/>
      <c r="M19" s="457">
        <f t="shared" si="2"/>
        <v>118.4652</v>
      </c>
      <c r="N19" s="457">
        <f t="shared" si="3"/>
        <v>39.4884</v>
      </c>
      <c r="O19" s="457">
        <f t="shared" si="4"/>
        <v>39.4884</v>
      </c>
      <c r="P19" s="457">
        <f t="shared" si="5"/>
        <v>39.4884</v>
      </c>
      <c r="Q19" s="313"/>
      <c r="R19" s="313"/>
      <c r="S19" s="455">
        <v>150</v>
      </c>
      <c r="T19" s="457">
        <f t="shared" si="6"/>
        <v>14.734109250000001</v>
      </c>
    </row>
    <row r="20" spans="1:20" s="320" customFormat="1" ht="15" customHeight="1">
      <c r="A20" s="380">
        <v>10</v>
      </c>
      <c r="B20" s="440" t="s">
        <v>887</v>
      </c>
      <c r="C20" s="456">
        <v>69412</v>
      </c>
      <c r="D20" s="455">
        <v>377</v>
      </c>
      <c r="E20" s="455">
        <v>0</v>
      </c>
      <c r="F20" s="455">
        <v>302</v>
      </c>
      <c r="G20" s="456">
        <f t="shared" si="0"/>
        <v>70091</v>
      </c>
      <c r="H20" s="458">
        <v>245</v>
      </c>
      <c r="I20" s="455">
        <f t="shared" si="1"/>
        <v>2575.84425</v>
      </c>
      <c r="J20" s="313"/>
      <c r="K20" s="313"/>
      <c r="L20" s="535"/>
      <c r="M20" s="457">
        <f t="shared" si="2"/>
        <v>353.25864</v>
      </c>
      <c r="N20" s="457">
        <f t="shared" si="3"/>
        <v>117.75288</v>
      </c>
      <c r="O20" s="457">
        <f t="shared" si="4"/>
        <v>117.75288</v>
      </c>
      <c r="P20" s="457">
        <f t="shared" si="5"/>
        <v>117.75288</v>
      </c>
      <c r="Q20" s="313"/>
      <c r="R20" s="313"/>
      <c r="S20" s="455">
        <v>150</v>
      </c>
      <c r="T20" s="457">
        <f t="shared" si="6"/>
        <v>43.93654335</v>
      </c>
    </row>
    <row r="21" spans="1:20" s="320" customFormat="1" ht="15" customHeight="1">
      <c r="A21" s="380">
        <v>11</v>
      </c>
      <c r="B21" s="440" t="s">
        <v>888</v>
      </c>
      <c r="C21" s="456">
        <v>108889</v>
      </c>
      <c r="D21" s="455">
        <v>565</v>
      </c>
      <c r="E21" s="455">
        <v>0</v>
      </c>
      <c r="F21" s="455">
        <v>906</v>
      </c>
      <c r="G21" s="456">
        <f t="shared" si="0"/>
        <v>110360</v>
      </c>
      <c r="H21" s="458">
        <v>245</v>
      </c>
      <c r="I21" s="455">
        <f t="shared" si="1"/>
        <v>4055.73</v>
      </c>
      <c r="J21" s="313"/>
      <c r="K21" s="313"/>
      <c r="L21" s="535"/>
      <c r="M21" s="457">
        <f t="shared" si="2"/>
        <v>556.2144</v>
      </c>
      <c r="N21" s="457">
        <f t="shared" si="3"/>
        <v>185.4048</v>
      </c>
      <c r="O21" s="457">
        <f t="shared" si="4"/>
        <v>185.4048</v>
      </c>
      <c r="P21" s="457">
        <f t="shared" si="5"/>
        <v>185.4048</v>
      </c>
      <c r="Q21" s="313"/>
      <c r="R21" s="313"/>
      <c r="S21" s="455">
        <v>150</v>
      </c>
      <c r="T21" s="457">
        <f t="shared" si="6"/>
        <v>69.17916600000001</v>
      </c>
    </row>
    <row r="22" spans="1:20" s="320" customFormat="1" ht="15" customHeight="1">
      <c r="A22" s="380">
        <v>12</v>
      </c>
      <c r="B22" s="440" t="s">
        <v>889</v>
      </c>
      <c r="C22" s="456">
        <v>165276</v>
      </c>
      <c r="D22" s="455">
        <v>0</v>
      </c>
      <c r="E22" s="455">
        <v>0</v>
      </c>
      <c r="F22" s="455">
        <v>1360</v>
      </c>
      <c r="G22" s="456">
        <f t="shared" si="0"/>
        <v>166636</v>
      </c>
      <c r="H22" s="458">
        <v>245</v>
      </c>
      <c r="I22" s="455">
        <f t="shared" si="1"/>
        <v>6123.873</v>
      </c>
      <c r="J22" s="313"/>
      <c r="K22" s="313"/>
      <c r="L22" s="535"/>
      <c r="M22" s="457">
        <f t="shared" si="2"/>
        <v>839.84544</v>
      </c>
      <c r="N22" s="457">
        <f t="shared" si="3"/>
        <v>279.94848</v>
      </c>
      <c r="O22" s="457">
        <f t="shared" si="4"/>
        <v>279.94848</v>
      </c>
      <c r="P22" s="457">
        <f t="shared" si="5"/>
        <v>279.94848</v>
      </c>
      <c r="Q22" s="313"/>
      <c r="R22" s="313"/>
      <c r="S22" s="455">
        <v>150</v>
      </c>
      <c r="T22" s="457">
        <f t="shared" si="6"/>
        <v>104.45577660000001</v>
      </c>
    </row>
    <row r="23" spans="1:20" s="320" customFormat="1" ht="15" customHeight="1">
      <c r="A23" s="380">
        <v>13</v>
      </c>
      <c r="B23" s="440" t="s">
        <v>890</v>
      </c>
      <c r="C23" s="456">
        <v>111261</v>
      </c>
      <c r="D23" s="455">
        <v>631</v>
      </c>
      <c r="E23" s="455">
        <v>0</v>
      </c>
      <c r="F23" s="455">
        <v>2417</v>
      </c>
      <c r="G23" s="456">
        <f t="shared" si="0"/>
        <v>114309</v>
      </c>
      <c r="H23" s="458">
        <v>245</v>
      </c>
      <c r="I23" s="455">
        <f t="shared" si="1"/>
        <v>4200.85575</v>
      </c>
      <c r="J23" s="313"/>
      <c r="K23" s="313"/>
      <c r="L23" s="535"/>
      <c r="M23" s="457">
        <f t="shared" si="2"/>
        <v>576.11736</v>
      </c>
      <c r="N23" s="457">
        <f t="shared" si="3"/>
        <v>192.03912</v>
      </c>
      <c r="O23" s="457">
        <f t="shared" si="4"/>
        <v>192.03912</v>
      </c>
      <c r="P23" s="457">
        <f t="shared" si="5"/>
        <v>192.03912</v>
      </c>
      <c r="Q23" s="313"/>
      <c r="R23" s="313"/>
      <c r="S23" s="455">
        <v>150</v>
      </c>
      <c r="T23" s="457">
        <f t="shared" si="6"/>
        <v>71.65459665</v>
      </c>
    </row>
    <row r="24" spans="1:20" s="320" customFormat="1" ht="15" customHeight="1">
      <c r="A24" s="380">
        <v>14</v>
      </c>
      <c r="B24" s="440" t="s">
        <v>891</v>
      </c>
      <c r="C24" s="456">
        <v>90325</v>
      </c>
      <c r="D24" s="455">
        <v>943</v>
      </c>
      <c r="E24" s="455">
        <v>0</v>
      </c>
      <c r="F24" s="455">
        <v>1360</v>
      </c>
      <c r="G24" s="456">
        <f t="shared" si="0"/>
        <v>92628</v>
      </c>
      <c r="H24" s="458">
        <v>245</v>
      </c>
      <c r="I24" s="455">
        <f t="shared" si="1"/>
        <v>3404.079</v>
      </c>
      <c r="J24" s="313"/>
      <c r="K24" s="313"/>
      <c r="L24" s="535"/>
      <c r="M24" s="457">
        <f t="shared" si="2"/>
        <v>466.84512</v>
      </c>
      <c r="N24" s="457">
        <f t="shared" si="3"/>
        <v>155.61504</v>
      </c>
      <c r="O24" s="457">
        <f t="shared" si="4"/>
        <v>155.61504</v>
      </c>
      <c r="P24" s="457">
        <f t="shared" si="5"/>
        <v>155.61504</v>
      </c>
      <c r="Q24" s="313"/>
      <c r="R24" s="313"/>
      <c r="S24" s="455">
        <v>150</v>
      </c>
      <c r="T24" s="457">
        <f t="shared" si="6"/>
        <v>58.063861800000005</v>
      </c>
    </row>
    <row r="25" spans="1:20" s="320" customFormat="1" ht="15" customHeight="1">
      <c r="A25" s="380">
        <v>15</v>
      </c>
      <c r="B25" s="440" t="s">
        <v>892</v>
      </c>
      <c r="C25" s="456">
        <v>167153</v>
      </c>
      <c r="D25" s="455">
        <v>188</v>
      </c>
      <c r="E25" s="455">
        <v>0</v>
      </c>
      <c r="F25" s="455">
        <v>2115</v>
      </c>
      <c r="G25" s="456">
        <f t="shared" si="0"/>
        <v>169456</v>
      </c>
      <c r="H25" s="458">
        <v>245</v>
      </c>
      <c r="I25" s="455">
        <f t="shared" si="1"/>
        <v>6227.508</v>
      </c>
      <c r="J25" s="313"/>
      <c r="K25" s="313"/>
      <c r="L25" s="535"/>
      <c r="M25" s="457">
        <f t="shared" si="2"/>
        <v>854.05824</v>
      </c>
      <c r="N25" s="457">
        <f t="shared" si="3"/>
        <v>284.68608</v>
      </c>
      <c r="O25" s="457">
        <f t="shared" si="4"/>
        <v>284.68608</v>
      </c>
      <c r="P25" s="457">
        <f t="shared" si="5"/>
        <v>284.68608</v>
      </c>
      <c r="Q25" s="313"/>
      <c r="R25" s="313"/>
      <c r="S25" s="455">
        <v>150</v>
      </c>
      <c r="T25" s="457">
        <f t="shared" si="6"/>
        <v>106.2234936</v>
      </c>
    </row>
    <row r="26" spans="1:20" s="320" customFormat="1" ht="15" customHeight="1">
      <c r="A26" s="380">
        <v>16</v>
      </c>
      <c r="B26" s="440" t="s">
        <v>893</v>
      </c>
      <c r="C26" s="456">
        <v>131243</v>
      </c>
      <c r="D26" s="455">
        <v>757</v>
      </c>
      <c r="E26" s="455">
        <v>0</v>
      </c>
      <c r="F26" s="455">
        <v>5741</v>
      </c>
      <c r="G26" s="456">
        <f t="shared" si="0"/>
        <v>137741</v>
      </c>
      <c r="H26" s="458">
        <v>245</v>
      </c>
      <c r="I26" s="455">
        <f t="shared" si="1"/>
        <v>5061.98175</v>
      </c>
      <c r="J26" s="313"/>
      <c r="K26" s="313"/>
      <c r="L26" s="535"/>
      <c r="M26" s="457">
        <f t="shared" si="2"/>
        <v>694.21464</v>
      </c>
      <c r="N26" s="457">
        <f t="shared" si="3"/>
        <v>231.40488000000002</v>
      </c>
      <c r="O26" s="457">
        <f t="shared" si="4"/>
        <v>231.40488000000002</v>
      </c>
      <c r="P26" s="457">
        <f t="shared" si="5"/>
        <v>231.40488000000002</v>
      </c>
      <c r="Q26" s="313"/>
      <c r="R26" s="313"/>
      <c r="S26" s="455">
        <v>150</v>
      </c>
      <c r="T26" s="457">
        <f t="shared" si="6"/>
        <v>86.34294585</v>
      </c>
    </row>
    <row r="27" spans="1:20" s="320" customFormat="1" ht="15" customHeight="1">
      <c r="A27" s="380">
        <v>17</v>
      </c>
      <c r="B27" s="440" t="s">
        <v>894</v>
      </c>
      <c r="C27" s="456">
        <v>27859</v>
      </c>
      <c r="D27" s="455">
        <v>754</v>
      </c>
      <c r="E27" s="455">
        <v>0</v>
      </c>
      <c r="F27" s="455">
        <v>1511</v>
      </c>
      <c r="G27" s="456">
        <f t="shared" si="0"/>
        <v>30124</v>
      </c>
      <c r="H27" s="458">
        <v>245</v>
      </c>
      <c r="I27" s="455">
        <f t="shared" si="1"/>
        <v>1107.057</v>
      </c>
      <c r="J27" s="313"/>
      <c r="K27" s="313"/>
      <c r="L27" s="535"/>
      <c r="M27" s="457">
        <f t="shared" si="2"/>
        <v>151.82496</v>
      </c>
      <c r="N27" s="457">
        <f t="shared" si="3"/>
        <v>50.60832</v>
      </c>
      <c r="O27" s="457">
        <f t="shared" si="4"/>
        <v>50.60832</v>
      </c>
      <c r="P27" s="457">
        <f t="shared" si="5"/>
        <v>50.60832</v>
      </c>
      <c r="Q27" s="313"/>
      <c r="R27" s="313"/>
      <c r="S27" s="455">
        <v>150</v>
      </c>
      <c r="T27" s="457">
        <f t="shared" si="6"/>
        <v>18.8832294</v>
      </c>
    </row>
    <row r="28" spans="1:20" s="320" customFormat="1" ht="15" customHeight="1">
      <c r="A28" s="380">
        <v>18</v>
      </c>
      <c r="B28" s="440" t="s">
        <v>895</v>
      </c>
      <c r="C28" s="456">
        <v>98469</v>
      </c>
      <c r="D28" s="455">
        <v>826</v>
      </c>
      <c r="E28" s="455">
        <v>0</v>
      </c>
      <c r="F28" s="455">
        <v>302</v>
      </c>
      <c r="G28" s="456">
        <f t="shared" si="0"/>
        <v>99597</v>
      </c>
      <c r="H28" s="458">
        <v>245</v>
      </c>
      <c r="I28" s="455">
        <f t="shared" si="1"/>
        <v>3660.18975</v>
      </c>
      <c r="J28" s="313"/>
      <c r="K28" s="313"/>
      <c r="L28" s="535"/>
      <c r="M28" s="457">
        <f t="shared" si="2"/>
        <v>501.96888</v>
      </c>
      <c r="N28" s="457">
        <f t="shared" si="3"/>
        <v>167.32296</v>
      </c>
      <c r="O28" s="457">
        <f t="shared" si="4"/>
        <v>167.32296</v>
      </c>
      <c r="P28" s="457">
        <f t="shared" si="5"/>
        <v>167.32296</v>
      </c>
      <c r="Q28" s="313"/>
      <c r="R28" s="313"/>
      <c r="S28" s="455">
        <v>150</v>
      </c>
      <c r="T28" s="457">
        <f t="shared" si="6"/>
        <v>62.432379450000006</v>
      </c>
    </row>
    <row r="29" spans="1:20" s="320" customFormat="1" ht="15" customHeight="1">
      <c r="A29" s="380">
        <v>19</v>
      </c>
      <c r="B29" s="440" t="s">
        <v>896</v>
      </c>
      <c r="C29" s="456">
        <v>190390</v>
      </c>
      <c r="D29" s="455">
        <v>754</v>
      </c>
      <c r="E29" s="455">
        <v>0</v>
      </c>
      <c r="F29" s="455">
        <v>4986</v>
      </c>
      <c r="G29" s="456">
        <f t="shared" si="0"/>
        <v>196130</v>
      </c>
      <c r="H29" s="458">
        <v>245</v>
      </c>
      <c r="I29" s="455">
        <f t="shared" si="1"/>
        <v>7207.7775</v>
      </c>
      <c r="J29" s="313"/>
      <c r="K29" s="313"/>
      <c r="L29" s="535"/>
      <c r="M29" s="457">
        <f t="shared" si="2"/>
        <v>988.4952</v>
      </c>
      <c r="N29" s="457">
        <f t="shared" si="3"/>
        <v>329.4984</v>
      </c>
      <c r="O29" s="457">
        <f t="shared" si="4"/>
        <v>329.4984</v>
      </c>
      <c r="P29" s="457">
        <f t="shared" si="5"/>
        <v>329.4984</v>
      </c>
      <c r="Q29" s="313"/>
      <c r="R29" s="313"/>
      <c r="S29" s="455">
        <v>150</v>
      </c>
      <c r="T29" s="457">
        <f t="shared" si="6"/>
        <v>122.94409049999999</v>
      </c>
    </row>
    <row r="30" spans="1:20" s="320" customFormat="1" ht="15" customHeight="1">
      <c r="A30" s="380">
        <v>20</v>
      </c>
      <c r="B30" s="440" t="s">
        <v>897</v>
      </c>
      <c r="C30" s="456">
        <v>120024</v>
      </c>
      <c r="D30" s="455">
        <v>578</v>
      </c>
      <c r="E30" s="455">
        <v>0</v>
      </c>
      <c r="F30" s="455">
        <v>5892</v>
      </c>
      <c r="G30" s="456">
        <f t="shared" si="0"/>
        <v>126494</v>
      </c>
      <c r="H30" s="458">
        <v>245</v>
      </c>
      <c r="I30" s="455">
        <f t="shared" si="1"/>
        <v>4648.6545</v>
      </c>
      <c r="J30" s="313"/>
      <c r="K30" s="313"/>
      <c r="L30" s="535"/>
      <c r="M30" s="457">
        <f t="shared" si="2"/>
        <v>637.52976</v>
      </c>
      <c r="N30" s="457">
        <f t="shared" si="3"/>
        <v>212.50992</v>
      </c>
      <c r="O30" s="457">
        <f t="shared" si="4"/>
        <v>212.50992</v>
      </c>
      <c r="P30" s="457">
        <f t="shared" si="5"/>
        <v>212.50992</v>
      </c>
      <c r="Q30" s="313"/>
      <c r="R30" s="313"/>
      <c r="S30" s="455">
        <v>150</v>
      </c>
      <c r="T30" s="457">
        <f t="shared" si="6"/>
        <v>79.2927639</v>
      </c>
    </row>
    <row r="31" spans="1:20" s="320" customFormat="1" ht="15" customHeight="1">
      <c r="A31" s="380">
        <v>21</v>
      </c>
      <c r="B31" s="440" t="s">
        <v>898</v>
      </c>
      <c r="C31" s="456">
        <v>128555</v>
      </c>
      <c r="D31" s="455">
        <v>784</v>
      </c>
      <c r="E31" s="455">
        <v>0</v>
      </c>
      <c r="F31" s="455">
        <v>6950</v>
      </c>
      <c r="G31" s="456">
        <f t="shared" si="0"/>
        <v>136289</v>
      </c>
      <c r="H31" s="458">
        <v>245</v>
      </c>
      <c r="I31" s="455">
        <f t="shared" si="1"/>
        <v>5008.62075</v>
      </c>
      <c r="J31" s="313"/>
      <c r="K31" s="313"/>
      <c r="L31" s="535"/>
      <c r="M31" s="457">
        <f t="shared" si="2"/>
        <v>686.89656</v>
      </c>
      <c r="N31" s="457">
        <f t="shared" si="3"/>
        <v>228.96552</v>
      </c>
      <c r="O31" s="457">
        <f t="shared" si="4"/>
        <v>228.96552</v>
      </c>
      <c r="P31" s="457">
        <f t="shared" si="5"/>
        <v>228.96552</v>
      </c>
      <c r="Q31" s="313"/>
      <c r="R31" s="313"/>
      <c r="S31" s="455">
        <v>150</v>
      </c>
      <c r="T31" s="457">
        <f t="shared" si="6"/>
        <v>85.43275965</v>
      </c>
    </row>
    <row r="32" spans="1:20" s="320" customFormat="1" ht="15" customHeight="1">
      <c r="A32" s="380">
        <v>22</v>
      </c>
      <c r="B32" s="440" t="s">
        <v>899</v>
      </c>
      <c r="C32" s="456">
        <v>162656</v>
      </c>
      <c r="D32" s="455">
        <v>1161</v>
      </c>
      <c r="E32" s="455">
        <v>0</v>
      </c>
      <c r="F32" s="455">
        <v>13295</v>
      </c>
      <c r="G32" s="456">
        <f t="shared" si="0"/>
        <v>177112</v>
      </c>
      <c r="H32" s="458">
        <v>245</v>
      </c>
      <c r="I32" s="455">
        <f t="shared" si="1"/>
        <v>6508.866</v>
      </c>
      <c r="J32" s="313"/>
      <c r="K32" s="313"/>
      <c r="L32" s="535"/>
      <c r="M32" s="457">
        <f t="shared" si="2"/>
        <v>892.64448</v>
      </c>
      <c r="N32" s="457">
        <f t="shared" si="3"/>
        <v>297.54816</v>
      </c>
      <c r="O32" s="457">
        <f t="shared" si="4"/>
        <v>297.54816</v>
      </c>
      <c r="P32" s="457">
        <f t="shared" si="5"/>
        <v>297.54816</v>
      </c>
      <c r="Q32" s="313"/>
      <c r="R32" s="313"/>
      <c r="S32" s="455">
        <v>150</v>
      </c>
      <c r="T32" s="457">
        <f t="shared" si="6"/>
        <v>111.02265720000001</v>
      </c>
    </row>
    <row r="33" spans="1:20" s="320" customFormat="1" ht="15" customHeight="1">
      <c r="A33" s="380">
        <v>23</v>
      </c>
      <c r="B33" s="440" t="s">
        <v>900</v>
      </c>
      <c r="C33" s="456">
        <v>142583</v>
      </c>
      <c r="D33" s="455">
        <v>565</v>
      </c>
      <c r="E33" s="455">
        <v>0</v>
      </c>
      <c r="F33" s="455">
        <v>1360</v>
      </c>
      <c r="G33" s="456">
        <f t="shared" si="0"/>
        <v>144508</v>
      </c>
      <c r="H33" s="458">
        <v>245</v>
      </c>
      <c r="I33" s="455">
        <f t="shared" si="1"/>
        <v>5310.669</v>
      </c>
      <c r="J33" s="313"/>
      <c r="K33" s="313"/>
      <c r="L33" s="535"/>
      <c r="M33" s="457">
        <f t="shared" si="2"/>
        <v>728.32032</v>
      </c>
      <c r="N33" s="457">
        <f t="shared" si="3"/>
        <v>242.77344000000002</v>
      </c>
      <c r="O33" s="457">
        <f t="shared" si="4"/>
        <v>242.77344000000002</v>
      </c>
      <c r="P33" s="457">
        <f t="shared" si="5"/>
        <v>242.77344000000002</v>
      </c>
      <c r="Q33" s="313"/>
      <c r="R33" s="313"/>
      <c r="S33" s="455">
        <v>150</v>
      </c>
      <c r="T33" s="457">
        <f t="shared" si="6"/>
        <v>90.5848398</v>
      </c>
    </row>
    <row r="34" spans="1:20" s="320" customFormat="1" ht="15" customHeight="1">
      <c r="A34" s="380">
        <v>24</v>
      </c>
      <c r="B34" s="440" t="s">
        <v>901</v>
      </c>
      <c r="C34" s="456">
        <v>69298</v>
      </c>
      <c r="D34" s="455">
        <v>946</v>
      </c>
      <c r="E34" s="455">
        <v>0</v>
      </c>
      <c r="F34" s="455">
        <v>19791</v>
      </c>
      <c r="G34" s="456">
        <f t="shared" si="0"/>
        <v>90035</v>
      </c>
      <c r="H34" s="458">
        <v>245</v>
      </c>
      <c r="I34" s="455">
        <f t="shared" si="1"/>
        <v>3308.78625</v>
      </c>
      <c r="J34" s="313"/>
      <c r="K34" s="313"/>
      <c r="L34" s="535"/>
      <c r="M34" s="457">
        <f t="shared" si="2"/>
        <v>453.7764</v>
      </c>
      <c r="N34" s="457">
        <f t="shared" si="3"/>
        <v>151.2588</v>
      </c>
      <c r="O34" s="457">
        <f t="shared" si="4"/>
        <v>151.2588</v>
      </c>
      <c r="P34" s="457">
        <f t="shared" si="5"/>
        <v>151.2588</v>
      </c>
      <c r="Q34" s="313"/>
      <c r="R34" s="313"/>
      <c r="S34" s="455">
        <v>150</v>
      </c>
      <c r="T34" s="457">
        <f t="shared" si="6"/>
        <v>56.43843975000001</v>
      </c>
    </row>
    <row r="35" spans="1:20" s="320" customFormat="1" ht="15" customHeight="1">
      <c r="A35" s="380">
        <v>25</v>
      </c>
      <c r="B35" s="440" t="s">
        <v>902</v>
      </c>
      <c r="C35" s="456">
        <v>5007</v>
      </c>
      <c r="D35" s="455">
        <v>754</v>
      </c>
      <c r="E35" s="455">
        <v>0</v>
      </c>
      <c r="F35" s="455">
        <v>47741</v>
      </c>
      <c r="G35" s="456">
        <f t="shared" si="0"/>
        <v>53502</v>
      </c>
      <c r="H35" s="458">
        <v>245</v>
      </c>
      <c r="I35" s="455">
        <f t="shared" si="1"/>
        <v>1966.1985</v>
      </c>
      <c r="J35" s="313"/>
      <c r="K35" s="313"/>
      <c r="L35" s="535"/>
      <c r="M35" s="457">
        <f t="shared" si="2"/>
        <v>269.65008</v>
      </c>
      <c r="N35" s="457">
        <f t="shared" si="3"/>
        <v>89.88336</v>
      </c>
      <c r="O35" s="457">
        <f t="shared" si="4"/>
        <v>89.88336</v>
      </c>
      <c r="P35" s="457">
        <f t="shared" si="5"/>
        <v>89.88336</v>
      </c>
      <c r="Q35" s="313"/>
      <c r="R35" s="313"/>
      <c r="S35" s="455">
        <v>150</v>
      </c>
      <c r="T35" s="457">
        <f t="shared" si="6"/>
        <v>33.537728699999995</v>
      </c>
    </row>
    <row r="36" spans="1:20" s="320" customFormat="1" ht="15" customHeight="1">
      <c r="A36" s="380">
        <v>26</v>
      </c>
      <c r="B36" s="440" t="s">
        <v>903</v>
      </c>
      <c r="C36" s="456">
        <v>49879</v>
      </c>
      <c r="D36" s="455">
        <v>578</v>
      </c>
      <c r="E36" s="455">
        <v>0</v>
      </c>
      <c r="F36" s="455">
        <v>13446</v>
      </c>
      <c r="G36" s="456">
        <f t="shared" si="0"/>
        <v>63903</v>
      </c>
      <c r="H36" s="458">
        <v>245</v>
      </c>
      <c r="I36" s="455">
        <f t="shared" si="1"/>
        <v>2348.43525</v>
      </c>
      <c r="J36" s="313"/>
      <c r="K36" s="313"/>
      <c r="L36" s="535"/>
      <c r="M36" s="457">
        <f t="shared" si="2"/>
        <v>322.07112</v>
      </c>
      <c r="N36" s="457">
        <f t="shared" si="3"/>
        <v>107.35704</v>
      </c>
      <c r="O36" s="457">
        <f t="shared" si="4"/>
        <v>107.35704</v>
      </c>
      <c r="P36" s="457">
        <f t="shared" si="5"/>
        <v>107.35704</v>
      </c>
      <c r="Q36" s="313"/>
      <c r="R36" s="313"/>
      <c r="S36" s="455">
        <v>150</v>
      </c>
      <c r="T36" s="457">
        <f t="shared" si="6"/>
        <v>40.05759555</v>
      </c>
    </row>
    <row r="37" spans="1:20" s="320" customFormat="1" ht="15" customHeight="1">
      <c r="A37" s="380">
        <v>27</v>
      </c>
      <c r="B37" s="440" t="s">
        <v>904</v>
      </c>
      <c r="C37" s="456">
        <v>72137</v>
      </c>
      <c r="D37" s="455">
        <v>572</v>
      </c>
      <c r="E37" s="455">
        <v>0</v>
      </c>
      <c r="F37" s="455">
        <v>20934</v>
      </c>
      <c r="G37" s="456">
        <f t="shared" si="0"/>
        <v>93643</v>
      </c>
      <c r="H37" s="458">
        <v>245</v>
      </c>
      <c r="I37" s="455">
        <f t="shared" si="1"/>
        <v>3441.38025</v>
      </c>
      <c r="J37" s="313"/>
      <c r="K37" s="313"/>
      <c r="L37" s="535"/>
      <c r="M37" s="457">
        <f t="shared" si="2"/>
        <v>471.96072</v>
      </c>
      <c r="N37" s="457">
        <f t="shared" si="3"/>
        <v>157.32023999999998</v>
      </c>
      <c r="O37" s="457">
        <f t="shared" si="4"/>
        <v>157.32023999999998</v>
      </c>
      <c r="P37" s="457">
        <f t="shared" si="5"/>
        <v>157.32023999999998</v>
      </c>
      <c r="Q37" s="313"/>
      <c r="R37" s="313"/>
      <c r="S37" s="455">
        <v>150</v>
      </c>
      <c r="T37" s="457">
        <f t="shared" si="6"/>
        <v>58.70011455</v>
      </c>
    </row>
    <row r="38" spans="1:20" s="320" customFormat="1" ht="15" customHeight="1">
      <c r="A38" s="380">
        <v>28</v>
      </c>
      <c r="B38" s="440" t="s">
        <v>905</v>
      </c>
      <c r="C38" s="456">
        <v>99022</v>
      </c>
      <c r="D38" s="455">
        <v>943</v>
      </c>
      <c r="E38" s="455">
        <v>0</v>
      </c>
      <c r="F38" s="455">
        <v>6950</v>
      </c>
      <c r="G38" s="456">
        <f t="shared" si="0"/>
        <v>106915</v>
      </c>
      <c r="H38" s="458">
        <v>245</v>
      </c>
      <c r="I38" s="455">
        <f t="shared" si="1"/>
        <v>3929.12625</v>
      </c>
      <c r="J38" s="313"/>
      <c r="K38" s="313"/>
      <c r="L38" s="535"/>
      <c r="M38" s="457">
        <f t="shared" si="2"/>
        <v>538.8516</v>
      </c>
      <c r="N38" s="457">
        <f t="shared" si="3"/>
        <v>179.6172</v>
      </c>
      <c r="O38" s="457">
        <f t="shared" si="4"/>
        <v>179.6172</v>
      </c>
      <c r="P38" s="457">
        <f t="shared" si="5"/>
        <v>179.6172</v>
      </c>
      <c r="Q38" s="313"/>
      <c r="R38" s="313"/>
      <c r="S38" s="455">
        <v>150</v>
      </c>
      <c r="T38" s="457">
        <f t="shared" si="6"/>
        <v>67.01966774999998</v>
      </c>
    </row>
    <row r="39" spans="1:20" ht="15" customHeight="1">
      <c r="A39" s="380">
        <v>29</v>
      </c>
      <c r="B39" s="440" t="s">
        <v>906</v>
      </c>
      <c r="C39" s="422">
        <v>68940</v>
      </c>
      <c r="D39" s="334">
        <v>377</v>
      </c>
      <c r="E39" s="334">
        <v>0</v>
      </c>
      <c r="F39" s="334">
        <v>622</v>
      </c>
      <c r="G39" s="456">
        <f t="shared" si="0"/>
        <v>69939</v>
      </c>
      <c r="H39" s="458">
        <v>245</v>
      </c>
      <c r="I39" s="455">
        <f t="shared" si="1"/>
        <v>2570.25825</v>
      </c>
      <c r="J39" s="313"/>
      <c r="K39" s="313"/>
      <c r="L39" s="535"/>
      <c r="M39" s="457">
        <f t="shared" si="2"/>
        <v>352.49256</v>
      </c>
      <c r="N39" s="457">
        <f t="shared" si="3"/>
        <v>117.49752000000001</v>
      </c>
      <c r="O39" s="457">
        <f t="shared" si="4"/>
        <v>117.49752000000001</v>
      </c>
      <c r="P39" s="457">
        <f t="shared" si="5"/>
        <v>117.49752000000001</v>
      </c>
      <c r="Q39" s="269"/>
      <c r="R39" s="269"/>
      <c r="S39" s="455">
        <v>150</v>
      </c>
      <c r="T39" s="457">
        <f t="shared" si="6"/>
        <v>43.84126215</v>
      </c>
    </row>
    <row r="40" spans="1:20" ht="15" customHeight="1">
      <c r="A40" s="380">
        <v>30</v>
      </c>
      <c r="B40" s="440" t="s">
        <v>907</v>
      </c>
      <c r="C40" s="422">
        <v>44839</v>
      </c>
      <c r="D40" s="334">
        <v>760</v>
      </c>
      <c r="E40" s="334">
        <v>0</v>
      </c>
      <c r="F40" s="334">
        <v>1511</v>
      </c>
      <c r="G40" s="456">
        <f t="shared" si="0"/>
        <v>47110</v>
      </c>
      <c r="H40" s="458">
        <v>245</v>
      </c>
      <c r="I40" s="455">
        <f t="shared" si="1"/>
        <v>1731.2925</v>
      </c>
      <c r="J40" s="313"/>
      <c r="K40" s="313"/>
      <c r="L40" s="535"/>
      <c r="M40" s="457">
        <f t="shared" si="2"/>
        <v>237.4344</v>
      </c>
      <c r="N40" s="457">
        <f t="shared" si="3"/>
        <v>79.1448</v>
      </c>
      <c r="O40" s="457">
        <f t="shared" si="4"/>
        <v>79.1448</v>
      </c>
      <c r="P40" s="457">
        <f t="shared" si="5"/>
        <v>79.1448</v>
      </c>
      <c r="Q40" s="269"/>
      <c r="R40" s="269"/>
      <c r="S40" s="455">
        <v>150</v>
      </c>
      <c r="T40" s="457">
        <f t="shared" si="6"/>
        <v>29.5309035</v>
      </c>
    </row>
    <row r="41" spans="1:20" ht="15" customHeight="1">
      <c r="A41" s="380">
        <v>31</v>
      </c>
      <c r="B41" s="441" t="s">
        <v>908</v>
      </c>
      <c r="C41" s="422">
        <v>20129</v>
      </c>
      <c r="D41" s="334">
        <v>0</v>
      </c>
      <c r="E41" s="334">
        <v>0</v>
      </c>
      <c r="F41" s="334">
        <v>151</v>
      </c>
      <c r="G41" s="456">
        <f t="shared" si="0"/>
        <v>20280</v>
      </c>
      <c r="H41" s="458">
        <v>245</v>
      </c>
      <c r="I41" s="455">
        <f t="shared" si="1"/>
        <v>745.29</v>
      </c>
      <c r="J41" s="313"/>
      <c r="K41" s="313"/>
      <c r="L41" s="535"/>
      <c r="M41" s="457">
        <f t="shared" si="2"/>
        <v>102.2112</v>
      </c>
      <c r="N41" s="457">
        <f t="shared" si="3"/>
        <v>34.0704</v>
      </c>
      <c r="O41" s="457">
        <f t="shared" si="4"/>
        <v>34.0704</v>
      </c>
      <c r="P41" s="457">
        <f t="shared" si="5"/>
        <v>34.0704</v>
      </c>
      <c r="Q41" s="269"/>
      <c r="R41" s="269"/>
      <c r="S41" s="455">
        <v>150</v>
      </c>
      <c r="T41" s="457">
        <f t="shared" si="6"/>
        <v>12.712517999999998</v>
      </c>
    </row>
    <row r="42" spans="1:20" ht="15" customHeight="1">
      <c r="A42" s="380">
        <v>32</v>
      </c>
      <c r="B42" s="441" t="s">
        <v>909</v>
      </c>
      <c r="C42" s="422">
        <v>33679</v>
      </c>
      <c r="D42" s="334">
        <v>0</v>
      </c>
      <c r="E42" s="334">
        <v>0</v>
      </c>
      <c r="F42" s="334">
        <v>0</v>
      </c>
      <c r="G42" s="456">
        <f t="shared" si="0"/>
        <v>33679</v>
      </c>
      <c r="H42" s="458">
        <v>245</v>
      </c>
      <c r="I42" s="455">
        <f t="shared" si="1"/>
        <v>1237.70325</v>
      </c>
      <c r="J42" s="313"/>
      <c r="K42" s="313"/>
      <c r="L42" s="535"/>
      <c r="M42" s="457">
        <f t="shared" si="2"/>
        <v>169.74216</v>
      </c>
      <c r="N42" s="457">
        <f t="shared" si="3"/>
        <v>56.58072000000001</v>
      </c>
      <c r="O42" s="457">
        <f t="shared" si="4"/>
        <v>56.58072000000001</v>
      </c>
      <c r="P42" s="457">
        <f t="shared" si="5"/>
        <v>56.58072000000001</v>
      </c>
      <c r="Q42" s="269"/>
      <c r="R42" s="269"/>
      <c r="S42" s="455">
        <v>150</v>
      </c>
      <c r="T42" s="457">
        <f t="shared" si="6"/>
        <v>21.111681150000003</v>
      </c>
    </row>
    <row r="43" spans="1:20" ht="15" customHeight="1">
      <c r="A43" s="380">
        <v>33</v>
      </c>
      <c r="B43" s="441" t="s">
        <v>910</v>
      </c>
      <c r="C43" s="422">
        <v>69647</v>
      </c>
      <c r="D43" s="334">
        <v>0</v>
      </c>
      <c r="E43" s="334">
        <v>0</v>
      </c>
      <c r="F43" s="334">
        <v>152</v>
      </c>
      <c r="G43" s="456">
        <f t="shared" si="0"/>
        <v>69799</v>
      </c>
      <c r="H43" s="458">
        <v>245</v>
      </c>
      <c r="I43" s="455">
        <f t="shared" si="1"/>
        <v>2565.11325</v>
      </c>
      <c r="J43" s="313"/>
      <c r="K43" s="313"/>
      <c r="L43" s="535"/>
      <c r="M43" s="457">
        <f t="shared" si="2"/>
        <v>351.78696</v>
      </c>
      <c r="N43" s="457">
        <f t="shared" si="3"/>
        <v>117.26232</v>
      </c>
      <c r="O43" s="457">
        <f t="shared" si="4"/>
        <v>117.26232</v>
      </c>
      <c r="P43" s="457">
        <f t="shared" si="5"/>
        <v>117.26232</v>
      </c>
      <c r="Q43" s="269"/>
      <c r="R43" s="269"/>
      <c r="S43" s="455">
        <v>150</v>
      </c>
      <c r="T43" s="457">
        <f t="shared" si="6"/>
        <v>43.75350314999999</v>
      </c>
    </row>
    <row r="44" spans="1:20" ht="15" customHeight="1">
      <c r="A44" s="380">
        <v>34</v>
      </c>
      <c r="B44" s="441" t="s">
        <v>911</v>
      </c>
      <c r="C44" s="422">
        <v>56764</v>
      </c>
      <c r="D44" s="334">
        <v>943</v>
      </c>
      <c r="E44" s="334">
        <v>0</v>
      </c>
      <c r="F44" s="334">
        <v>0</v>
      </c>
      <c r="G44" s="456">
        <f t="shared" si="0"/>
        <v>57707</v>
      </c>
      <c r="H44" s="458">
        <v>245</v>
      </c>
      <c r="I44" s="455">
        <f t="shared" si="1"/>
        <v>2120.73225</v>
      </c>
      <c r="J44" s="313"/>
      <c r="K44" s="313"/>
      <c r="L44" s="535"/>
      <c r="M44" s="457">
        <f t="shared" si="2"/>
        <v>290.84328</v>
      </c>
      <c r="N44" s="457">
        <f t="shared" si="3"/>
        <v>96.94776</v>
      </c>
      <c r="O44" s="457">
        <f t="shared" si="4"/>
        <v>96.94776</v>
      </c>
      <c r="P44" s="457">
        <f t="shared" si="5"/>
        <v>96.94776</v>
      </c>
      <c r="Q44" s="269"/>
      <c r="R44" s="269"/>
      <c r="S44" s="455">
        <v>150</v>
      </c>
      <c r="T44" s="457">
        <f t="shared" si="6"/>
        <v>36.17363295</v>
      </c>
    </row>
    <row r="45" spans="1:20" ht="15" customHeight="1">
      <c r="A45" s="380">
        <v>35</v>
      </c>
      <c r="B45" s="441" t="s">
        <v>912</v>
      </c>
      <c r="C45" s="422">
        <v>110637</v>
      </c>
      <c r="D45" s="334">
        <v>377</v>
      </c>
      <c r="E45" s="334"/>
      <c r="F45" s="334">
        <v>0</v>
      </c>
      <c r="G45" s="456">
        <f t="shared" si="0"/>
        <v>111014</v>
      </c>
      <c r="H45" s="458">
        <v>245</v>
      </c>
      <c r="I45" s="455">
        <f t="shared" si="1"/>
        <v>4079.7645</v>
      </c>
      <c r="J45" s="313"/>
      <c r="K45" s="313"/>
      <c r="L45" s="535"/>
      <c r="M45" s="457">
        <f t="shared" si="2"/>
        <v>559.51056</v>
      </c>
      <c r="N45" s="457">
        <f t="shared" si="3"/>
        <v>186.50352</v>
      </c>
      <c r="O45" s="457">
        <f t="shared" si="4"/>
        <v>186.50352</v>
      </c>
      <c r="P45" s="457">
        <f t="shared" si="5"/>
        <v>186.50352</v>
      </c>
      <c r="Q45" s="269"/>
      <c r="R45" s="269"/>
      <c r="S45" s="455">
        <v>150</v>
      </c>
      <c r="T45" s="457">
        <f t="shared" si="6"/>
        <v>69.5891259</v>
      </c>
    </row>
    <row r="46" spans="1:20" ht="15" customHeight="1">
      <c r="A46" s="380">
        <v>36</v>
      </c>
      <c r="B46" s="441" t="s">
        <v>913</v>
      </c>
      <c r="C46" s="422">
        <v>54407</v>
      </c>
      <c r="D46" s="334">
        <v>377</v>
      </c>
      <c r="E46" s="334">
        <v>0</v>
      </c>
      <c r="F46" s="334">
        <v>0</v>
      </c>
      <c r="G46" s="456">
        <f t="shared" si="0"/>
        <v>54784</v>
      </c>
      <c r="H46" s="458">
        <v>245</v>
      </c>
      <c r="I46" s="455">
        <f t="shared" si="1"/>
        <v>2013.312</v>
      </c>
      <c r="J46" s="313"/>
      <c r="K46" s="313"/>
      <c r="L46" s="535"/>
      <c r="M46" s="457">
        <f t="shared" si="2"/>
        <v>276.11136</v>
      </c>
      <c r="N46" s="457">
        <f t="shared" si="3"/>
        <v>92.03712</v>
      </c>
      <c r="O46" s="457">
        <f t="shared" si="4"/>
        <v>92.03712</v>
      </c>
      <c r="P46" s="457">
        <f t="shared" si="5"/>
        <v>92.03712</v>
      </c>
      <c r="Q46" s="269"/>
      <c r="R46" s="269"/>
      <c r="S46" s="455">
        <v>150</v>
      </c>
      <c r="T46" s="457">
        <f t="shared" si="6"/>
        <v>34.341350399999996</v>
      </c>
    </row>
    <row r="47" spans="1:20" ht="15" customHeight="1">
      <c r="A47" s="380">
        <v>37</v>
      </c>
      <c r="B47" s="441" t="s">
        <v>914</v>
      </c>
      <c r="C47" s="422">
        <v>54456</v>
      </c>
      <c r="D47" s="334">
        <v>985</v>
      </c>
      <c r="E47" s="334">
        <v>0</v>
      </c>
      <c r="F47" s="334">
        <v>7101</v>
      </c>
      <c r="G47" s="456">
        <f t="shared" si="0"/>
        <v>62542</v>
      </c>
      <c r="H47" s="458">
        <v>245</v>
      </c>
      <c r="I47" s="455">
        <f t="shared" si="1"/>
        <v>2298.4185</v>
      </c>
      <c r="J47" s="313"/>
      <c r="K47" s="313"/>
      <c r="L47" s="535"/>
      <c r="M47" s="457">
        <f t="shared" si="2"/>
        <v>315.21168</v>
      </c>
      <c r="N47" s="457">
        <f t="shared" si="3"/>
        <v>105.07056</v>
      </c>
      <c r="O47" s="457">
        <f t="shared" si="4"/>
        <v>105.07056</v>
      </c>
      <c r="P47" s="457">
        <f t="shared" si="5"/>
        <v>105.07056</v>
      </c>
      <c r="Q47" s="269"/>
      <c r="R47" s="269"/>
      <c r="S47" s="455">
        <v>150</v>
      </c>
      <c r="T47" s="457">
        <f t="shared" si="6"/>
        <v>39.2044527</v>
      </c>
    </row>
    <row r="48" spans="1:20" ht="15" customHeight="1">
      <c r="A48" s="380">
        <v>38</v>
      </c>
      <c r="B48" s="441" t="s">
        <v>915</v>
      </c>
      <c r="C48" s="422">
        <v>67055</v>
      </c>
      <c r="D48" s="334">
        <v>0</v>
      </c>
      <c r="E48" s="334">
        <v>0</v>
      </c>
      <c r="F48" s="334">
        <v>1208</v>
      </c>
      <c r="G48" s="456">
        <f t="shared" si="0"/>
        <v>68263</v>
      </c>
      <c r="H48" s="458">
        <v>245</v>
      </c>
      <c r="I48" s="455">
        <f t="shared" si="1"/>
        <v>2508.66525</v>
      </c>
      <c r="J48" s="313"/>
      <c r="K48" s="313"/>
      <c r="L48" s="535"/>
      <c r="M48" s="457">
        <f t="shared" si="2"/>
        <v>344.04552</v>
      </c>
      <c r="N48" s="457">
        <f t="shared" si="3"/>
        <v>114.68184000000001</v>
      </c>
      <c r="O48" s="457">
        <f t="shared" si="4"/>
        <v>114.68184000000001</v>
      </c>
      <c r="P48" s="457">
        <f t="shared" si="5"/>
        <v>114.68184000000001</v>
      </c>
      <c r="Q48" s="269"/>
      <c r="R48" s="269"/>
      <c r="S48" s="455">
        <v>150</v>
      </c>
      <c r="T48" s="457">
        <f t="shared" si="6"/>
        <v>42.79066155</v>
      </c>
    </row>
    <row r="49" spans="1:20" ht="15" customHeight="1">
      <c r="A49" s="442" t="s">
        <v>14</v>
      </c>
      <c r="B49" s="206"/>
      <c r="C49" s="465">
        <f>SUM(C11:C48)</f>
        <v>3314783</v>
      </c>
      <c r="D49" s="466">
        <f>SUM(D11:D48)</f>
        <v>20855</v>
      </c>
      <c r="E49" s="466">
        <f>SUM(E11:E48)</f>
        <v>0</v>
      </c>
      <c r="F49" s="466">
        <f>SUM(F11:F48)</f>
        <v>170883</v>
      </c>
      <c r="G49" s="467">
        <f t="shared" si="0"/>
        <v>3506521</v>
      </c>
      <c r="H49" s="468">
        <v>245</v>
      </c>
      <c r="I49" s="499">
        <f t="shared" si="1"/>
        <v>128864.64675</v>
      </c>
      <c r="J49" s="313"/>
      <c r="K49" s="313"/>
      <c r="L49" s="535"/>
      <c r="M49" s="461">
        <f t="shared" si="2"/>
        <v>17672.86584</v>
      </c>
      <c r="N49" s="461">
        <f t="shared" si="3"/>
        <v>5890.955279999999</v>
      </c>
      <c r="O49" s="461">
        <f t="shared" si="4"/>
        <v>5890.955279999999</v>
      </c>
      <c r="P49" s="461">
        <f t="shared" si="5"/>
        <v>5890.955279999999</v>
      </c>
      <c r="Q49" s="469"/>
      <c r="R49" s="469"/>
      <c r="S49" s="499">
        <v>150</v>
      </c>
      <c r="T49" s="461">
        <f t="shared" si="6"/>
        <v>2198.06268885</v>
      </c>
    </row>
    <row r="50" spans="1:8" ht="12.75">
      <c r="A50" s="270"/>
      <c r="B50" s="270"/>
      <c r="C50" s="270"/>
      <c r="D50" s="270"/>
      <c r="E50" s="270"/>
      <c r="F50" s="270"/>
      <c r="G50" s="270"/>
      <c r="H50" s="270"/>
    </row>
    <row r="51" spans="1:20" ht="12.75">
      <c r="A51" s="271" t="s">
        <v>7</v>
      </c>
      <c r="B51" s="272"/>
      <c r="C51" s="272"/>
      <c r="D51" s="270"/>
      <c r="E51" s="270"/>
      <c r="F51" s="270"/>
      <c r="G51" s="270"/>
      <c r="H51" s="270"/>
      <c r="T51" s="503"/>
    </row>
    <row r="52" spans="1:3" ht="12.75">
      <c r="A52" s="273" t="s">
        <v>8</v>
      </c>
      <c r="B52" s="273"/>
      <c r="C52" s="273"/>
    </row>
    <row r="53" spans="1:7" ht="12.75">
      <c r="A53" s="273" t="s">
        <v>9</v>
      </c>
      <c r="B53" s="273"/>
      <c r="C53" s="273"/>
      <c r="G53" s="503"/>
    </row>
    <row r="54" spans="1:22" ht="12.75" customHeight="1">
      <c r="A54" s="273"/>
      <c r="B54" s="273"/>
      <c r="C54" s="273"/>
      <c r="R54" s="594" t="s">
        <v>1086</v>
      </c>
      <c r="S54" s="594"/>
      <c r="T54" s="594"/>
      <c r="U54" s="594"/>
      <c r="V54" s="594"/>
    </row>
    <row r="55" spans="6:22" ht="12.75" customHeight="1">
      <c r="F55" s="536"/>
      <c r="R55" s="594"/>
      <c r="S55" s="594"/>
      <c r="T55" s="594"/>
      <c r="U55" s="594"/>
      <c r="V55" s="594"/>
    </row>
    <row r="56" spans="18:22" ht="12.75" customHeight="1">
      <c r="R56" s="594"/>
      <c r="S56" s="594"/>
      <c r="T56" s="594"/>
      <c r="U56" s="594"/>
      <c r="V56" s="594"/>
    </row>
    <row r="57" spans="18:22" ht="12.75" customHeight="1">
      <c r="R57" s="594"/>
      <c r="S57" s="594"/>
      <c r="T57" s="594"/>
      <c r="U57" s="594"/>
      <c r="V57" s="594"/>
    </row>
    <row r="58" ht="12.75" customHeight="1"/>
  </sheetData>
  <sheetProtection/>
  <mergeCells count="16">
    <mergeCell ref="R54:V57"/>
    <mergeCell ref="S8:T8"/>
    <mergeCell ref="G1:I1"/>
    <mergeCell ref="A2:T2"/>
    <mergeCell ref="A3:T3"/>
    <mergeCell ref="A4:T5"/>
    <mergeCell ref="A6:T6"/>
    <mergeCell ref="A7:B7"/>
    <mergeCell ref="L7:T7"/>
    <mergeCell ref="S1:T1"/>
    <mergeCell ref="A8:A9"/>
    <mergeCell ref="B8:B9"/>
    <mergeCell ref="C8:G8"/>
    <mergeCell ref="H8:H9"/>
    <mergeCell ref="I8:L8"/>
    <mergeCell ref="M8:R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59.xml><?xml version="1.0" encoding="utf-8"?>
<worksheet xmlns="http://schemas.openxmlformats.org/spreadsheetml/2006/main" xmlns:r="http://schemas.openxmlformats.org/officeDocument/2006/relationships">
  <sheetPr>
    <pageSetUpPr fitToPage="1"/>
  </sheetPr>
  <dimension ref="A1:Q57"/>
  <sheetViews>
    <sheetView zoomScaleSheetLayoutView="100" zoomScalePageLayoutView="0" workbookViewId="0" topLeftCell="A34">
      <selection activeCell="M54" sqref="M54:Q57"/>
    </sheetView>
  </sheetViews>
  <sheetFormatPr defaultColWidth="9.140625" defaultRowHeight="12.75"/>
  <cols>
    <col min="1" max="1" width="5.57421875" style="268" customWidth="1"/>
    <col min="2" max="2" width="12.140625" style="268" customWidth="1"/>
    <col min="3" max="3" width="10.28125" style="268" customWidth="1"/>
    <col min="4" max="4" width="12.8515625" style="268" customWidth="1"/>
    <col min="5" max="5" width="10.00390625" style="268" customWidth="1"/>
    <col min="6" max="7" width="9.140625" style="268" customWidth="1"/>
    <col min="8" max="8" width="9.421875" style="268" customWidth="1"/>
    <col min="9" max="9" width="8.140625" style="268" customWidth="1"/>
    <col min="10" max="10" width="8.7109375" style="268" customWidth="1"/>
    <col min="11" max="11" width="8.421875" style="268" customWidth="1"/>
    <col min="12" max="12" width="8.140625" style="268" customWidth="1"/>
    <col min="13" max="13" width="8.8515625" style="268" customWidth="1"/>
    <col min="14" max="14" width="8.140625" style="268" customWidth="1"/>
    <col min="15" max="15" width="9.140625" style="268" customWidth="1"/>
    <col min="16" max="16" width="12.421875" style="268" customWidth="1"/>
    <col min="17" max="16384" width="9.140625" style="268" customWidth="1"/>
  </cols>
  <sheetData>
    <row r="1" spans="4:14" ht="12.75" customHeight="1">
      <c r="D1" s="806"/>
      <c r="E1" s="806"/>
      <c r="M1" s="808" t="s">
        <v>529</v>
      </c>
      <c r="N1" s="808"/>
    </row>
    <row r="2" spans="1:14" ht="15.75">
      <c r="A2" s="804" t="s">
        <v>0</v>
      </c>
      <c r="B2" s="804"/>
      <c r="C2" s="804"/>
      <c r="D2" s="804"/>
      <c r="E2" s="804"/>
      <c r="F2" s="804"/>
      <c r="G2" s="804"/>
      <c r="H2" s="804"/>
      <c r="I2" s="804"/>
      <c r="J2" s="804"/>
      <c r="K2" s="804"/>
      <c r="L2" s="804"/>
      <c r="M2" s="804"/>
      <c r="N2" s="804"/>
    </row>
    <row r="3" spans="1:14" ht="18">
      <c r="A3" s="805" t="s">
        <v>693</v>
      </c>
      <c r="B3" s="805"/>
      <c r="C3" s="805"/>
      <c r="D3" s="805"/>
      <c r="E3" s="805"/>
      <c r="F3" s="805"/>
      <c r="G3" s="805"/>
      <c r="H3" s="805"/>
      <c r="I3" s="805"/>
      <c r="J3" s="805"/>
      <c r="K3" s="805"/>
      <c r="L3" s="805"/>
      <c r="M3" s="805"/>
      <c r="N3" s="805"/>
    </row>
    <row r="4" spans="1:14" ht="12.75" customHeight="1">
      <c r="A4" s="803" t="s">
        <v>703</v>
      </c>
      <c r="B4" s="803"/>
      <c r="C4" s="803"/>
      <c r="D4" s="803"/>
      <c r="E4" s="803"/>
      <c r="F4" s="803"/>
      <c r="G4" s="803"/>
      <c r="H4" s="803"/>
      <c r="I4" s="803"/>
      <c r="J4" s="803"/>
      <c r="K4" s="803"/>
      <c r="L4" s="803"/>
      <c r="M4" s="803"/>
      <c r="N4" s="803"/>
    </row>
    <row r="5" spans="1:14" s="308" customFormat="1" ht="7.5" customHeight="1">
      <c r="A5" s="803"/>
      <c r="B5" s="803"/>
      <c r="C5" s="803"/>
      <c r="D5" s="803"/>
      <c r="E5" s="803"/>
      <c r="F5" s="803"/>
      <c r="G5" s="803"/>
      <c r="H5" s="803"/>
      <c r="I5" s="803"/>
      <c r="J5" s="803"/>
      <c r="K5" s="803"/>
      <c r="L5" s="803"/>
      <c r="M5" s="803"/>
      <c r="N5" s="803"/>
    </row>
    <row r="6" spans="1:14" ht="12.75">
      <c r="A6" s="807"/>
      <c r="B6" s="807"/>
      <c r="C6" s="807"/>
      <c r="D6" s="807"/>
      <c r="E6" s="807"/>
      <c r="F6" s="807"/>
      <c r="G6" s="807"/>
      <c r="H6" s="807"/>
      <c r="I6" s="807"/>
      <c r="J6" s="807"/>
      <c r="K6" s="807"/>
      <c r="L6" s="807"/>
      <c r="M6" s="807"/>
      <c r="N6" s="807"/>
    </row>
    <row r="7" spans="1:14" ht="12.75">
      <c r="A7" s="799" t="s">
        <v>876</v>
      </c>
      <c r="B7" s="799"/>
      <c r="D7" s="319"/>
      <c r="H7" s="809"/>
      <c r="I7" s="809"/>
      <c r="J7" s="809"/>
      <c r="K7" s="809"/>
      <c r="L7" s="809"/>
      <c r="M7" s="809"/>
      <c r="N7" s="809"/>
    </row>
    <row r="8" spans="1:16" ht="39" customHeight="1">
      <c r="A8" s="815" t="s">
        <v>2</v>
      </c>
      <c r="B8" s="815" t="s">
        <v>3</v>
      </c>
      <c r="C8" s="813" t="s">
        <v>480</v>
      </c>
      <c r="D8" s="816" t="s">
        <v>78</v>
      </c>
      <c r="E8" s="810" t="s">
        <v>79</v>
      </c>
      <c r="F8" s="811"/>
      <c r="G8" s="811"/>
      <c r="H8" s="812"/>
      <c r="I8" s="810" t="s">
        <v>645</v>
      </c>
      <c r="J8" s="811"/>
      <c r="K8" s="811"/>
      <c r="L8" s="811"/>
      <c r="M8" s="811"/>
      <c r="N8" s="812"/>
      <c r="O8" s="802" t="s">
        <v>843</v>
      </c>
      <c r="P8" s="802"/>
    </row>
    <row r="9" spans="1:16" ht="44.25" customHeight="1">
      <c r="A9" s="815"/>
      <c r="B9" s="815"/>
      <c r="C9" s="814"/>
      <c r="D9" s="817"/>
      <c r="E9" s="318" t="s">
        <v>83</v>
      </c>
      <c r="F9" s="318" t="s">
        <v>16</v>
      </c>
      <c r="G9" s="318" t="s">
        <v>36</v>
      </c>
      <c r="H9" s="318" t="s">
        <v>680</v>
      </c>
      <c r="I9" s="318" t="s">
        <v>14</v>
      </c>
      <c r="J9" s="318" t="s">
        <v>646</v>
      </c>
      <c r="K9" s="318" t="s">
        <v>647</v>
      </c>
      <c r="L9" s="318" t="s">
        <v>648</v>
      </c>
      <c r="M9" s="318" t="s">
        <v>649</v>
      </c>
      <c r="N9" s="318" t="s">
        <v>650</v>
      </c>
      <c r="O9" s="318" t="s">
        <v>856</v>
      </c>
      <c r="P9" s="318" t="s">
        <v>854</v>
      </c>
    </row>
    <row r="10" spans="1:16" s="320" customFormat="1" ht="12.75">
      <c r="A10" s="313">
        <v>1</v>
      </c>
      <c r="B10" s="313">
        <v>2</v>
      </c>
      <c r="C10" s="313">
        <v>3</v>
      </c>
      <c r="D10" s="313">
        <v>4</v>
      </c>
      <c r="E10" s="313">
        <v>5</v>
      </c>
      <c r="F10" s="313">
        <v>6</v>
      </c>
      <c r="G10" s="313">
        <v>7</v>
      </c>
      <c r="H10" s="313">
        <v>8</v>
      </c>
      <c r="I10" s="313">
        <v>9</v>
      </c>
      <c r="J10" s="313">
        <v>10</v>
      </c>
      <c r="K10" s="313">
        <v>11</v>
      </c>
      <c r="L10" s="313">
        <v>12</v>
      </c>
      <c r="M10" s="313">
        <v>13</v>
      </c>
      <c r="N10" s="313">
        <v>14</v>
      </c>
      <c r="O10" s="313">
        <v>15</v>
      </c>
      <c r="P10" s="313">
        <v>16</v>
      </c>
    </row>
    <row r="11" spans="1:16" s="320" customFormat="1" ht="13.5" customHeight="1">
      <c r="A11" s="5">
        <v>1</v>
      </c>
      <c r="B11" s="156" t="s">
        <v>878</v>
      </c>
      <c r="C11" s="313"/>
      <c r="D11" s="322"/>
      <c r="E11" s="313"/>
      <c r="F11" s="313"/>
      <c r="G11" s="313"/>
      <c r="H11" s="313"/>
      <c r="I11" s="313"/>
      <c r="J11" s="313"/>
      <c r="K11" s="313"/>
      <c r="L11" s="313"/>
      <c r="M11" s="313"/>
      <c r="N11" s="313"/>
      <c r="O11" s="313"/>
      <c r="P11" s="313"/>
    </row>
    <row r="12" spans="1:16" s="320" customFormat="1" ht="13.5" customHeight="1">
      <c r="A12" s="5">
        <v>2</v>
      </c>
      <c r="B12" s="156" t="s">
        <v>879</v>
      </c>
      <c r="C12" s="313"/>
      <c r="D12" s="322"/>
      <c r="E12" s="313"/>
      <c r="F12" s="313"/>
      <c r="G12" s="313"/>
      <c r="H12" s="313"/>
      <c r="I12" s="313"/>
      <c r="J12" s="313"/>
      <c r="K12" s="313"/>
      <c r="L12" s="313"/>
      <c r="M12" s="313"/>
      <c r="N12" s="313"/>
      <c r="O12" s="313"/>
      <c r="P12" s="313"/>
    </row>
    <row r="13" spans="1:16" s="320" customFormat="1" ht="13.5" customHeight="1">
      <c r="A13" s="5">
        <v>3</v>
      </c>
      <c r="B13" s="156" t="s">
        <v>880</v>
      </c>
      <c r="C13" s="313"/>
      <c r="D13" s="322"/>
      <c r="E13" s="313"/>
      <c r="F13" s="313"/>
      <c r="G13" s="313"/>
      <c r="H13" s="313"/>
      <c r="I13" s="313"/>
      <c r="J13" s="313"/>
      <c r="K13" s="313"/>
      <c r="L13" s="313"/>
      <c r="M13" s="313"/>
      <c r="N13" s="313"/>
      <c r="O13" s="313"/>
      <c r="P13" s="313"/>
    </row>
    <row r="14" spans="1:16" s="320" customFormat="1" ht="13.5" customHeight="1">
      <c r="A14" s="5">
        <v>4</v>
      </c>
      <c r="B14" s="156" t="s">
        <v>881</v>
      </c>
      <c r="C14" s="313"/>
      <c r="D14" s="322"/>
      <c r="E14" s="313"/>
      <c r="F14" s="313"/>
      <c r="G14" s="313"/>
      <c r="H14" s="313"/>
      <c r="I14" s="313"/>
      <c r="J14" s="313"/>
      <c r="K14" s="313"/>
      <c r="L14" s="313"/>
      <c r="M14" s="313"/>
      <c r="N14" s="313"/>
      <c r="O14" s="313"/>
      <c r="P14" s="313"/>
    </row>
    <row r="15" spans="1:16" s="320" customFormat="1" ht="13.5" customHeight="1">
      <c r="A15" s="5">
        <v>5</v>
      </c>
      <c r="B15" s="156" t="s">
        <v>882</v>
      </c>
      <c r="C15" s="313"/>
      <c r="D15" s="322"/>
      <c r="E15" s="313"/>
      <c r="F15" s="313"/>
      <c r="G15" s="313"/>
      <c r="H15" s="313"/>
      <c r="I15" s="313"/>
      <c r="J15" s="313"/>
      <c r="K15" s="313"/>
      <c r="L15" s="313"/>
      <c r="M15" s="313"/>
      <c r="N15" s="313"/>
      <c r="O15" s="313"/>
      <c r="P15" s="313"/>
    </row>
    <row r="16" spans="1:16" s="320" customFormat="1" ht="13.5" customHeight="1">
      <c r="A16" s="5">
        <v>6</v>
      </c>
      <c r="B16" s="156" t="s">
        <v>883</v>
      </c>
      <c r="C16" s="313"/>
      <c r="D16" s="322"/>
      <c r="E16" s="313"/>
      <c r="F16" s="313"/>
      <c r="G16" s="313"/>
      <c r="H16" s="313"/>
      <c r="I16" s="313"/>
      <c r="J16" s="313"/>
      <c r="K16" s="313"/>
      <c r="L16" s="313"/>
      <c r="M16" s="313"/>
      <c r="N16" s="313"/>
      <c r="O16" s="313"/>
      <c r="P16" s="313"/>
    </row>
    <row r="17" spans="1:16" s="320" customFormat="1" ht="13.5" customHeight="1">
      <c r="A17" s="5">
        <v>7</v>
      </c>
      <c r="B17" s="156" t="s">
        <v>884</v>
      </c>
      <c r="C17" s="313"/>
      <c r="D17" s="322"/>
      <c r="E17" s="313"/>
      <c r="F17" s="313"/>
      <c r="G17" s="313"/>
      <c r="H17" s="313"/>
      <c r="I17" s="313"/>
      <c r="J17" s="313"/>
      <c r="K17" s="313"/>
      <c r="L17" s="313"/>
      <c r="M17" s="313"/>
      <c r="N17" s="313"/>
      <c r="O17" s="313"/>
      <c r="P17" s="313"/>
    </row>
    <row r="18" spans="1:16" s="320" customFormat="1" ht="13.5" customHeight="1">
      <c r="A18" s="5">
        <v>8</v>
      </c>
      <c r="B18" s="156" t="s">
        <v>885</v>
      </c>
      <c r="C18" s="313"/>
      <c r="D18" s="322"/>
      <c r="E18" s="313"/>
      <c r="F18" s="313"/>
      <c r="G18" s="313"/>
      <c r="H18" s="313"/>
      <c r="I18" s="313"/>
      <c r="J18" s="313"/>
      <c r="K18" s="313"/>
      <c r="L18" s="313"/>
      <c r="M18" s="313"/>
      <c r="N18" s="313"/>
      <c r="O18" s="313"/>
      <c r="P18" s="313"/>
    </row>
    <row r="19" spans="1:16" s="320" customFormat="1" ht="13.5" customHeight="1">
      <c r="A19" s="5">
        <v>9</v>
      </c>
      <c r="B19" s="156" t="s">
        <v>886</v>
      </c>
      <c r="C19" s="313"/>
      <c r="D19" s="322"/>
      <c r="E19" s="313"/>
      <c r="F19" s="313"/>
      <c r="G19" s="313"/>
      <c r="H19" s="313"/>
      <c r="I19" s="313"/>
      <c r="J19" s="313"/>
      <c r="K19" s="313"/>
      <c r="L19" s="313"/>
      <c r="M19" s="313"/>
      <c r="N19" s="313"/>
      <c r="O19" s="313"/>
      <c r="P19" s="313"/>
    </row>
    <row r="20" spans="1:16" s="320" customFormat="1" ht="13.5" customHeight="1">
      <c r="A20" s="5">
        <v>10</v>
      </c>
      <c r="B20" s="156" t="s">
        <v>887</v>
      </c>
      <c r="C20" s="313"/>
      <c r="D20" s="322"/>
      <c r="E20" s="313"/>
      <c r="F20" s="313"/>
      <c r="G20" s="313"/>
      <c r="H20" s="313"/>
      <c r="I20" s="313"/>
      <c r="J20" s="313"/>
      <c r="K20" s="313"/>
      <c r="L20" s="313"/>
      <c r="M20" s="313"/>
      <c r="N20" s="313"/>
      <c r="O20" s="313"/>
      <c r="P20" s="313"/>
    </row>
    <row r="21" spans="1:16" s="320" customFormat="1" ht="13.5" customHeight="1">
      <c r="A21" s="5">
        <v>11</v>
      </c>
      <c r="B21" s="156" t="s">
        <v>888</v>
      </c>
      <c r="C21" s="313"/>
      <c r="D21" s="322"/>
      <c r="E21" s="313"/>
      <c r="F21" s="313"/>
      <c r="G21" s="313"/>
      <c r="H21" s="313"/>
      <c r="I21" s="313"/>
      <c r="J21" s="313"/>
      <c r="K21" s="313"/>
      <c r="L21" s="313"/>
      <c r="M21" s="313"/>
      <c r="N21" s="313"/>
      <c r="O21" s="313"/>
      <c r="P21" s="313"/>
    </row>
    <row r="22" spans="1:16" s="320" customFormat="1" ht="13.5" customHeight="1">
      <c r="A22" s="5">
        <v>12</v>
      </c>
      <c r="B22" s="156" t="s">
        <v>889</v>
      </c>
      <c r="C22" s="313"/>
      <c r="D22" s="322"/>
      <c r="E22" s="313"/>
      <c r="F22" s="313"/>
      <c r="G22" s="313"/>
      <c r="H22" s="313"/>
      <c r="I22" s="313"/>
      <c r="J22" s="313"/>
      <c r="K22" s="313"/>
      <c r="L22" s="313"/>
      <c r="M22" s="313"/>
      <c r="N22" s="313"/>
      <c r="O22" s="313"/>
      <c r="P22" s="313"/>
    </row>
    <row r="23" spans="1:16" s="320" customFormat="1" ht="13.5" customHeight="1">
      <c r="A23" s="5">
        <v>13</v>
      </c>
      <c r="B23" s="156" t="s">
        <v>890</v>
      </c>
      <c r="C23" s="313"/>
      <c r="D23" s="322"/>
      <c r="E23" s="313"/>
      <c r="F23" s="313"/>
      <c r="G23" s="313"/>
      <c r="H23" s="313"/>
      <c r="I23" s="313"/>
      <c r="J23" s="313"/>
      <c r="K23" s="313"/>
      <c r="L23" s="313"/>
      <c r="M23" s="313"/>
      <c r="N23" s="313"/>
      <c r="O23" s="313"/>
      <c r="P23" s="313"/>
    </row>
    <row r="24" spans="1:16" s="320" customFormat="1" ht="13.5" customHeight="1">
      <c r="A24" s="5">
        <v>14</v>
      </c>
      <c r="B24" s="156" t="s">
        <v>891</v>
      </c>
      <c r="C24" s="313"/>
      <c r="D24" s="322"/>
      <c r="E24" s="313"/>
      <c r="F24" s="313"/>
      <c r="G24" s="313"/>
      <c r="H24" s="313"/>
      <c r="I24" s="313"/>
      <c r="J24" s="313"/>
      <c r="K24" s="313"/>
      <c r="L24" s="313"/>
      <c r="M24" s="313"/>
      <c r="N24" s="313"/>
      <c r="O24" s="313"/>
      <c r="P24" s="313"/>
    </row>
    <row r="25" spans="1:16" s="320" customFormat="1" ht="13.5" customHeight="1">
      <c r="A25" s="5">
        <v>15</v>
      </c>
      <c r="B25" s="156" t="s">
        <v>892</v>
      </c>
      <c r="C25" s="313"/>
      <c r="D25" s="322"/>
      <c r="E25" s="313"/>
      <c r="F25" s="313"/>
      <c r="G25" s="313"/>
      <c r="H25" s="313"/>
      <c r="I25" s="313"/>
      <c r="J25" s="313"/>
      <c r="K25" s="313"/>
      <c r="L25" s="313"/>
      <c r="M25" s="313"/>
      <c r="N25" s="313"/>
      <c r="O25" s="313"/>
      <c r="P25" s="313"/>
    </row>
    <row r="26" spans="1:16" s="320" customFormat="1" ht="13.5" customHeight="1">
      <c r="A26" s="5">
        <v>16</v>
      </c>
      <c r="B26" s="156" t="s">
        <v>893</v>
      </c>
      <c r="C26" s="313"/>
      <c r="D26" s="322"/>
      <c r="E26" s="313"/>
      <c r="F26" s="313"/>
      <c r="G26" s="313"/>
      <c r="H26" s="313"/>
      <c r="I26" s="313"/>
      <c r="J26" s="313"/>
      <c r="K26" s="313"/>
      <c r="L26" s="313"/>
      <c r="M26" s="313"/>
      <c r="N26" s="313"/>
      <c r="O26" s="313"/>
      <c r="P26" s="313"/>
    </row>
    <row r="27" spans="1:16" s="320" customFormat="1" ht="13.5" customHeight="1">
      <c r="A27" s="5">
        <v>17</v>
      </c>
      <c r="B27" s="156" t="s">
        <v>894</v>
      </c>
      <c r="C27" s="313"/>
      <c r="D27" s="322"/>
      <c r="E27" s="313"/>
      <c r="F27" s="313"/>
      <c r="G27" s="313"/>
      <c r="H27" s="313"/>
      <c r="I27" s="313"/>
      <c r="J27" s="313"/>
      <c r="K27" s="313"/>
      <c r="L27" s="313"/>
      <c r="M27" s="313"/>
      <c r="N27" s="313"/>
      <c r="O27" s="313"/>
      <c r="P27" s="313"/>
    </row>
    <row r="28" spans="1:16" s="320" customFormat="1" ht="13.5" customHeight="1">
      <c r="A28" s="5">
        <v>18</v>
      </c>
      <c r="B28" s="156" t="s">
        <v>895</v>
      </c>
      <c r="C28" s="313"/>
      <c r="D28" s="322"/>
      <c r="E28" s="313"/>
      <c r="F28" s="313"/>
      <c r="G28" s="313"/>
      <c r="H28" s="313"/>
      <c r="I28" s="313"/>
      <c r="J28" s="313"/>
      <c r="K28" s="313"/>
      <c r="L28" s="313"/>
      <c r="M28" s="313"/>
      <c r="N28" s="313"/>
      <c r="O28" s="313"/>
      <c r="P28" s="313"/>
    </row>
    <row r="29" spans="1:16" s="320" customFormat="1" ht="13.5" customHeight="1">
      <c r="A29" s="5">
        <v>19</v>
      </c>
      <c r="B29" s="156" t="s">
        <v>896</v>
      </c>
      <c r="C29" s="313"/>
      <c r="D29" s="322"/>
      <c r="E29" s="313"/>
      <c r="F29" s="313"/>
      <c r="G29" s="313"/>
      <c r="H29" s="313"/>
      <c r="I29" s="313"/>
      <c r="J29" s="313"/>
      <c r="K29" s="313"/>
      <c r="L29" s="313"/>
      <c r="M29" s="313"/>
      <c r="N29" s="313"/>
      <c r="O29" s="313"/>
      <c r="P29" s="313"/>
    </row>
    <row r="30" spans="1:16" s="320" customFormat="1" ht="13.5" customHeight="1">
      <c r="A30" s="5">
        <v>20</v>
      </c>
      <c r="B30" s="156" t="s">
        <v>897</v>
      </c>
      <c r="C30" s="313"/>
      <c r="D30" s="322"/>
      <c r="E30" s="313"/>
      <c r="F30" s="313"/>
      <c r="G30" s="313"/>
      <c r="H30" s="313"/>
      <c r="I30" s="313"/>
      <c r="J30" s="313"/>
      <c r="K30" s="313"/>
      <c r="L30" s="313"/>
      <c r="M30" s="313"/>
      <c r="N30" s="313"/>
      <c r="O30" s="313"/>
      <c r="P30" s="313"/>
    </row>
    <row r="31" spans="1:16" s="320" customFormat="1" ht="13.5" customHeight="1">
      <c r="A31" s="5">
        <v>21</v>
      </c>
      <c r="B31" s="156" t="s">
        <v>898</v>
      </c>
      <c r="C31" s="313"/>
      <c r="D31" s="322"/>
      <c r="E31" s="313"/>
      <c r="F31" s="313"/>
      <c r="G31" s="313"/>
      <c r="H31" s="313"/>
      <c r="I31" s="313"/>
      <c r="J31" s="313"/>
      <c r="K31" s="313"/>
      <c r="L31" s="313"/>
      <c r="M31" s="313"/>
      <c r="N31" s="313"/>
      <c r="O31" s="313"/>
      <c r="P31" s="313"/>
    </row>
    <row r="32" spans="1:16" s="320" customFormat="1" ht="13.5" customHeight="1">
      <c r="A32" s="5">
        <v>22</v>
      </c>
      <c r="B32" s="156" t="s">
        <v>899</v>
      </c>
      <c r="C32" s="313"/>
      <c r="D32" s="322"/>
      <c r="E32" s="313"/>
      <c r="F32" s="313"/>
      <c r="G32" s="313"/>
      <c r="H32" s="313"/>
      <c r="I32" s="313"/>
      <c r="J32" s="313"/>
      <c r="K32" s="313"/>
      <c r="L32" s="313"/>
      <c r="M32" s="313"/>
      <c r="N32" s="313"/>
      <c r="O32" s="313"/>
      <c r="P32" s="313"/>
    </row>
    <row r="33" spans="1:16" s="320" customFormat="1" ht="13.5" customHeight="1">
      <c r="A33" s="5">
        <v>23</v>
      </c>
      <c r="B33" s="156" t="s">
        <v>900</v>
      </c>
      <c r="C33" s="313"/>
      <c r="D33" s="322"/>
      <c r="E33" s="313"/>
      <c r="F33" s="313"/>
      <c r="G33" s="313"/>
      <c r="H33" s="313"/>
      <c r="I33" s="313"/>
      <c r="J33" s="313"/>
      <c r="K33" s="313"/>
      <c r="L33" s="313"/>
      <c r="M33" s="313"/>
      <c r="N33" s="313"/>
      <c r="O33" s="313"/>
      <c r="P33" s="313"/>
    </row>
    <row r="34" spans="1:16" s="320" customFormat="1" ht="13.5" customHeight="1">
      <c r="A34" s="5">
        <v>24</v>
      </c>
      <c r="B34" s="156" t="s">
        <v>901</v>
      </c>
      <c r="C34" s="313"/>
      <c r="D34" s="322"/>
      <c r="E34" s="313"/>
      <c r="F34" s="313"/>
      <c r="G34" s="313"/>
      <c r="H34" s="313"/>
      <c r="I34" s="313"/>
      <c r="J34" s="313"/>
      <c r="K34" s="313"/>
      <c r="L34" s="313"/>
      <c r="M34" s="313"/>
      <c r="N34" s="313"/>
      <c r="O34" s="313"/>
      <c r="P34" s="313"/>
    </row>
    <row r="35" spans="1:16" s="320" customFormat="1" ht="13.5" customHeight="1">
      <c r="A35" s="5">
        <v>25</v>
      </c>
      <c r="B35" s="156" t="s">
        <v>902</v>
      </c>
      <c r="C35" s="313"/>
      <c r="D35" s="322"/>
      <c r="E35" s="313"/>
      <c r="F35" s="313"/>
      <c r="G35" s="313"/>
      <c r="H35" s="313"/>
      <c r="I35" s="313"/>
      <c r="J35" s="313"/>
      <c r="K35" s="313"/>
      <c r="L35" s="313"/>
      <c r="M35" s="313"/>
      <c r="N35" s="313"/>
      <c r="O35" s="313"/>
      <c r="P35" s="313"/>
    </row>
    <row r="36" spans="1:16" s="320" customFormat="1" ht="13.5" customHeight="1">
      <c r="A36" s="5">
        <v>26</v>
      </c>
      <c r="B36" s="156" t="s">
        <v>903</v>
      </c>
      <c r="C36" s="313"/>
      <c r="D36" s="322"/>
      <c r="E36" s="313"/>
      <c r="F36" s="313"/>
      <c r="G36" s="313"/>
      <c r="H36" s="313"/>
      <c r="I36" s="313"/>
      <c r="J36" s="313"/>
      <c r="K36" s="313"/>
      <c r="L36" s="313"/>
      <c r="M36" s="313"/>
      <c r="N36" s="313"/>
      <c r="O36" s="313"/>
      <c r="P36" s="313"/>
    </row>
    <row r="37" spans="1:16" s="320" customFormat="1" ht="13.5" customHeight="1">
      <c r="A37" s="5">
        <v>27</v>
      </c>
      <c r="B37" s="156" t="s">
        <v>904</v>
      </c>
      <c r="C37" s="313"/>
      <c r="D37" s="322"/>
      <c r="E37" s="313"/>
      <c r="F37" s="313"/>
      <c r="G37" s="313"/>
      <c r="H37" s="313"/>
      <c r="I37" s="313"/>
      <c r="J37" s="313"/>
      <c r="K37" s="313"/>
      <c r="L37" s="313"/>
      <c r="M37" s="313"/>
      <c r="N37" s="313"/>
      <c r="O37" s="313"/>
      <c r="P37" s="313"/>
    </row>
    <row r="38" spans="1:16" s="320" customFormat="1" ht="13.5" customHeight="1">
      <c r="A38" s="5">
        <v>28</v>
      </c>
      <c r="B38" s="156" t="s">
        <v>905</v>
      </c>
      <c r="C38" s="313"/>
      <c r="D38" s="322"/>
      <c r="E38" s="313"/>
      <c r="F38" s="313"/>
      <c r="G38" s="313"/>
      <c r="H38" s="313"/>
      <c r="I38" s="313"/>
      <c r="J38" s="313"/>
      <c r="K38" s="313"/>
      <c r="L38" s="313"/>
      <c r="M38" s="313"/>
      <c r="N38" s="313"/>
      <c r="O38" s="313"/>
      <c r="P38" s="313"/>
    </row>
    <row r="39" spans="1:16" ht="13.5" customHeight="1">
      <c r="A39" s="5">
        <v>29</v>
      </c>
      <c r="B39" s="156" t="s">
        <v>906</v>
      </c>
      <c r="C39" s="269"/>
      <c r="D39" s="293"/>
      <c r="E39" s="269"/>
      <c r="F39" s="269"/>
      <c r="G39" s="269"/>
      <c r="H39" s="269"/>
      <c r="I39" s="269"/>
      <c r="J39" s="269"/>
      <c r="K39" s="269"/>
      <c r="L39" s="269"/>
      <c r="M39" s="269"/>
      <c r="N39" s="269"/>
      <c r="O39" s="269"/>
      <c r="P39" s="269"/>
    </row>
    <row r="40" spans="1:16" ht="13.5" customHeight="1">
      <c r="A40" s="5">
        <v>30</v>
      </c>
      <c r="B40" s="156" t="s">
        <v>907</v>
      </c>
      <c r="C40" s="269"/>
      <c r="D40" s="293"/>
      <c r="E40" s="269"/>
      <c r="F40" s="269"/>
      <c r="G40" s="269"/>
      <c r="H40" s="269"/>
      <c r="I40" s="269"/>
      <c r="J40" s="269"/>
      <c r="K40" s="269"/>
      <c r="L40" s="269"/>
      <c r="M40" s="269"/>
      <c r="N40" s="269"/>
      <c r="O40" s="269"/>
      <c r="P40" s="269"/>
    </row>
    <row r="41" spans="1:16" ht="13.5" customHeight="1">
      <c r="A41" s="5">
        <v>31</v>
      </c>
      <c r="B41" s="321" t="s">
        <v>908</v>
      </c>
      <c r="C41" s="269"/>
      <c r="D41" s="293"/>
      <c r="E41" s="269"/>
      <c r="F41" s="269"/>
      <c r="G41" s="269"/>
      <c r="H41" s="269"/>
      <c r="I41" s="269"/>
      <c r="J41" s="269"/>
      <c r="K41" s="269"/>
      <c r="L41" s="269"/>
      <c r="M41" s="269"/>
      <c r="N41" s="269"/>
      <c r="O41" s="269"/>
      <c r="P41" s="269"/>
    </row>
    <row r="42" spans="1:16" ht="13.5" customHeight="1">
      <c r="A42" s="5">
        <v>32</v>
      </c>
      <c r="B42" s="321" t="s">
        <v>909</v>
      </c>
      <c r="C42" s="269"/>
      <c r="D42" s="293"/>
      <c r="E42" s="269"/>
      <c r="F42" s="269"/>
      <c r="G42" s="269"/>
      <c r="H42" s="269"/>
      <c r="I42" s="269"/>
      <c r="J42" s="269"/>
      <c r="K42" s="269"/>
      <c r="L42" s="269"/>
      <c r="M42" s="269"/>
      <c r="N42" s="269"/>
      <c r="O42" s="269"/>
      <c r="P42" s="269"/>
    </row>
    <row r="43" spans="1:16" ht="13.5" customHeight="1">
      <c r="A43" s="5">
        <v>33</v>
      </c>
      <c r="B43" s="321" t="s">
        <v>910</v>
      </c>
      <c r="C43" s="469">
        <v>2000</v>
      </c>
      <c r="D43" s="470">
        <v>311</v>
      </c>
      <c r="E43" s="469">
        <f>C43*D43*150/1000000</f>
        <v>93.3</v>
      </c>
      <c r="F43" s="469"/>
      <c r="G43" s="469"/>
      <c r="H43" s="469"/>
      <c r="I43" s="469">
        <f>C43*D43*30/1000000</f>
        <v>18.66</v>
      </c>
      <c r="J43" s="469">
        <v>6.22</v>
      </c>
      <c r="K43" s="469">
        <v>6.22</v>
      </c>
      <c r="L43" s="469">
        <v>6.22</v>
      </c>
      <c r="M43" s="469"/>
      <c r="N43" s="469"/>
      <c r="O43" s="469">
        <v>150</v>
      </c>
      <c r="P43" s="500">
        <f>(E43+I43)*1500/100000</f>
        <v>1.6794</v>
      </c>
    </row>
    <row r="44" spans="1:16" ht="13.5" customHeight="1">
      <c r="A44" s="5">
        <v>34</v>
      </c>
      <c r="B44" s="321" t="s">
        <v>911</v>
      </c>
      <c r="C44" s="269"/>
      <c r="D44" s="293"/>
      <c r="E44" s="269"/>
      <c r="F44" s="269"/>
      <c r="G44" s="269"/>
      <c r="H44" s="269"/>
      <c r="I44" s="269"/>
      <c r="J44" s="269"/>
      <c r="K44" s="269"/>
      <c r="L44" s="269"/>
      <c r="M44" s="269"/>
      <c r="N44" s="269"/>
      <c r="O44" s="269"/>
      <c r="P44" s="269"/>
    </row>
    <row r="45" spans="1:16" ht="13.5" customHeight="1">
      <c r="A45" s="5">
        <v>35</v>
      </c>
      <c r="B45" s="321" t="s">
        <v>912</v>
      </c>
      <c r="C45" s="269"/>
      <c r="D45" s="293"/>
      <c r="E45" s="269"/>
      <c r="F45" s="269"/>
      <c r="G45" s="269"/>
      <c r="H45" s="269"/>
      <c r="I45" s="269"/>
      <c r="J45" s="269"/>
      <c r="K45" s="269"/>
      <c r="L45" s="269"/>
      <c r="M45" s="269"/>
      <c r="N45" s="269"/>
      <c r="O45" s="269"/>
      <c r="P45" s="269"/>
    </row>
    <row r="46" spans="1:16" ht="13.5" customHeight="1">
      <c r="A46" s="5">
        <v>36</v>
      </c>
      <c r="B46" s="321" t="s">
        <v>913</v>
      </c>
      <c r="C46" s="269"/>
      <c r="D46" s="293"/>
      <c r="E46" s="269"/>
      <c r="F46" s="269"/>
      <c r="G46" s="269"/>
      <c r="H46" s="269"/>
      <c r="I46" s="269"/>
      <c r="J46" s="269"/>
      <c r="K46" s="269"/>
      <c r="L46" s="269"/>
      <c r="M46" s="269"/>
      <c r="N46" s="269"/>
      <c r="O46" s="269"/>
      <c r="P46" s="269"/>
    </row>
    <row r="47" spans="1:16" ht="13.5" customHeight="1">
      <c r="A47" s="5">
        <v>37</v>
      </c>
      <c r="B47" s="321" t="s">
        <v>914</v>
      </c>
      <c r="C47" s="269"/>
      <c r="D47" s="293"/>
      <c r="E47" s="269"/>
      <c r="F47" s="269"/>
      <c r="G47" s="269"/>
      <c r="H47" s="269"/>
      <c r="I47" s="269"/>
      <c r="J47" s="269"/>
      <c r="K47" s="269"/>
      <c r="L47" s="269"/>
      <c r="M47" s="269"/>
      <c r="N47" s="269"/>
      <c r="O47" s="269"/>
      <c r="P47" s="269"/>
    </row>
    <row r="48" spans="1:16" ht="13.5" customHeight="1">
      <c r="A48" s="5">
        <v>38</v>
      </c>
      <c r="B48" s="321" t="s">
        <v>915</v>
      </c>
      <c r="C48" s="269"/>
      <c r="D48" s="293"/>
      <c r="E48" s="269"/>
      <c r="F48" s="269"/>
      <c r="G48" s="269"/>
      <c r="H48" s="269"/>
      <c r="I48" s="269"/>
      <c r="J48" s="269"/>
      <c r="K48" s="269"/>
      <c r="L48" s="269"/>
      <c r="M48" s="269"/>
      <c r="N48" s="269"/>
      <c r="O48" s="269"/>
      <c r="P48" s="269"/>
    </row>
    <row r="49" spans="1:16" ht="12.75">
      <c r="A49" s="543" t="s">
        <v>14</v>
      </c>
      <c r="B49" s="544"/>
      <c r="C49" s="469">
        <f>SUM(C43:C48)</f>
        <v>2000</v>
      </c>
      <c r="D49" s="470">
        <f>SUM(D43:D48)</f>
        <v>311</v>
      </c>
      <c r="E49" s="469">
        <f>SUM(E43:E48)</f>
        <v>93.3</v>
      </c>
      <c r="F49" s="469"/>
      <c r="G49" s="469"/>
      <c r="H49" s="469"/>
      <c r="I49" s="469">
        <f>SUM(I43:I48)</f>
        <v>18.66</v>
      </c>
      <c r="J49" s="469">
        <f>SUM(J43:J48)</f>
        <v>6.22</v>
      </c>
      <c r="K49" s="469">
        <f>SUM(K43:K48)</f>
        <v>6.22</v>
      </c>
      <c r="L49" s="469">
        <f>SUM(L43:L48)</f>
        <v>6.22</v>
      </c>
      <c r="M49" s="469"/>
      <c r="N49" s="469"/>
      <c r="O49" s="469">
        <f>SUM(O43:O48)</f>
        <v>150</v>
      </c>
      <c r="P49" s="500">
        <f>SUM(P43:P48)</f>
        <v>1.6794</v>
      </c>
    </row>
    <row r="50" spans="1:4" ht="12.75">
      <c r="A50" s="271"/>
      <c r="B50" s="272"/>
      <c r="C50" s="272"/>
      <c r="D50" s="270"/>
    </row>
    <row r="51" spans="1:4" ht="12.75">
      <c r="A51" s="271"/>
      <c r="B51" s="272"/>
      <c r="C51" s="272"/>
      <c r="D51" s="270"/>
    </row>
    <row r="52" spans="1:3" ht="12.75">
      <c r="A52" s="273"/>
      <c r="B52" s="273"/>
      <c r="C52" s="273"/>
    </row>
    <row r="53" spans="1:3" ht="12.75">
      <c r="A53" s="273"/>
      <c r="B53" s="273"/>
      <c r="C53" s="273"/>
    </row>
    <row r="54" spans="1:17" ht="12.75" customHeight="1">
      <c r="A54" s="273"/>
      <c r="B54" s="273"/>
      <c r="C54" s="273"/>
      <c r="M54" s="594" t="s">
        <v>1086</v>
      </c>
      <c r="N54" s="594"/>
      <c r="O54" s="594"/>
      <c r="P54" s="594"/>
      <c r="Q54" s="594"/>
    </row>
    <row r="55" spans="13:17" ht="12.75" customHeight="1">
      <c r="M55" s="594"/>
      <c r="N55" s="594"/>
      <c r="O55" s="594"/>
      <c r="P55" s="594"/>
      <c r="Q55" s="594"/>
    </row>
    <row r="56" spans="13:17" ht="12.75" customHeight="1">
      <c r="M56" s="594"/>
      <c r="N56" s="594"/>
      <c r="O56" s="594"/>
      <c r="P56" s="594"/>
      <c r="Q56" s="594"/>
    </row>
    <row r="57" spans="13:17" ht="12.75" customHeight="1">
      <c r="M57" s="594"/>
      <c r="N57" s="594"/>
      <c r="O57" s="594"/>
      <c r="P57" s="594"/>
      <c r="Q57" s="594"/>
    </row>
  </sheetData>
  <sheetProtection/>
  <mergeCells count="17">
    <mergeCell ref="M54:Q57"/>
    <mergeCell ref="A49:B49"/>
    <mergeCell ref="I8:N8"/>
    <mergeCell ref="A6:N6"/>
    <mergeCell ref="D1:E1"/>
    <mergeCell ref="M1:N1"/>
    <mergeCell ref="A2:N2"/>
    <mergeCell ref="A3:N3"/>
    <mergeCell ref="A4:N5"/>
    <mergeCell ref="C8:C9"/>
    <mergeCell ref="O8:P8"/>
    <mergeCell ref="H7:N7"/>
    <mergeCell ref="A8:A9"/>
    <mergeCell ref="B8:B9"/>
    <mergeCell ref="D8:D9"/>
    <mergeCell ref="E8:H8"/>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X29"/>
  <sheetViews>
    <sheetView zoomScale="85" zoomScaleNormal="85" zoomScaleSheetLayoutView="80" zoomScalePageLayoutView="0" workbookViewId="0" topLeftCell="A7">
      <selection activeCell="T26" sqref="T26:X29"/>
    </sheetView>
  </sheetViews>
  <sheetFormatPr defaultColWidth="9.140625" defaultRowHeight="12.75"/>
  <cols>
    <col min="1" max="1" width="7.28125" style="191" customWidth="1"/>
    <col min="2" max="2" width="26.00390625" style="191" customWidth="1"/>
    <col min="3" max="3" width="9.28125" style="191" customWidth="1"/>
    <col min="4" max="5" width="8.28125" style="191" customWidth="1"/>
    <col min="6" max="6" width="12.140625" style="191" customWidth="1"/>
    <col min="7" max="10" width="10.7109375" style="191" customWidth="1"/>
    <col min="11" max="18" width="9.140625" style="191" customWidth="1"/>
    <col min="19" max="21" width="8.8515625" style="191" customWidth="1"/>
    <col min="22" max="16384" width="9.140625" style="191" customWidth="1"/>
  </cols>
  <sheetData>
    <row r="1" ht="15">
      <c r="V1" s="192" t="s">
        <v>534</v>
      </c>
    </row>
    <row r="2" spans="7:18" ht="15.75">
      <c r="G2" s="126" t="s">
        <v>0</v>
      </c>
      <c r="H2" s="126"/>
      <c r="I2" s="126"/>
      <c r="O2" s="86"/>
      <c r="P2" s="86"/>
      <c r="Q2" s="86"/>
      <c r="R2" s="86"/>
    </row>
    <row r="3" spans="3:24" ht="20.25">
      <c r="C3" s="624" t="s">
        <v>693</v>
      </c>
      <c r="D3" s="624"/>
      <c r="E3" s="624"/>
      <c r="F3" s="624"/>
      <c r="G3" s="624"/>
      <c r="H3" s="624"/>
      <c r="I3" s="624"/>
      <c r="J3" s="624"/>
      <c r="K3" s="624"/>
      <c r="L3" s="624"/>
      <c r="M3" s="624"/>
      <c r="N3" s="624"/>
      <c r="O3" s="130"/>
      <c r="P3" s="130"/>
      <c r="Q3" s="130"/>
      <c r="R3" s="130"/>
      <c r="S3" s="130"/>
      <c r="T3" s="130"/>
      <c r="U3" s="130"/>
      <c r="V3" s="130"/>
      <c r="W3" s="130"/>
      <c r="X3" s="130"/>
    </row>
    <row r="4" spans="3:22" ht="18">
      <c r="C4" s="193"/>
      <c r="D4" s="193"/>
      <c r="E4" s="193"/>
      <c r="F4" s="193"/>
      <c r="G4" s="193"/>
      <c r="H4" s="193"/>
      <c r="I4" s="193"/>
      <c r="J4" s="193"/>
      <c r="K4" s="193"/>
      <c r="L4" s="193"/>
      <c r="M4" s="193"/>
      <c r="N4" s="193"/>
      <c r="O4" s="193"/>
      <c r="P4" s="193"/>
      <c r="Q4" s="193"/>
      <c r="R4" s="193"/>
      <c r="S4" s="193"/>
      <c r="T4" s="193"/>
      <c r="U4" s="193"/>
      <c r="V4" s="193"/>
    </row>
    <row r="5" spans="2:22" ht="15.75">
      <c r="B5" s="625" t="s">
        <v>835</v>
      </c>
      <c r="C5" s="625"/>
      <c r="D5" s="625"/>
      <c r="E5" s="625"/>
      <c r="F5" s="625"/>
      <c r="G5" s="625"/>
      <c r="H5" s="625"/>
      <c r="I5" s="625"/>
      <c r="J5" s="625"/>
      <c r="K5" s="625"/>
      <c r="L5" s="625"/>
      <c r="M5" s="625"/>
      <c r="N5" s="625"/>
      <c r="O5" s="625"/>
      <c r="P5" s="625"/>
      <c r="Q5" s="625"/>
      <c r="R5" s="625"/>
      <c r="S5" s="625"/>
      <c r="T5" s="87"/>
      <c r="U5" s="626" t="s">
        <v>240</v>
      </c>
      <c r="V5" s="627"/>
    </row>
    <row r="6" spans="11:18" ht="15">
      <c r="K6" s="86"/>
      <c r="L6" s="86"/>
      <c r="M6" s="86"/>
      <c r="N6" s="86"/>
      <c r="O6" s="86"/>
      <c r="P6" s="86"/>
      <c r="Q6" s="86"/>
      <c r="R6" s="86"/>
    </row>
    <row r="7" spans="1:22" ht="12.75">
      <c r="A7" s="628" t="s">
        <v>876</v>
      </c>
      <c r="B7" s="628"/>
      <c r="O7" s="629" t="s">
        <v>769</v>
      </c>
      <c r="P7" s="629"/>
      <c r="Q7" s="629"/>
      <c r="R7" s="629"/>
      <c r="S7" s="629"/>
      <c r="T7" s="629"/>
      <c r="U7" s="629"/>
      <c r="V7" s="629"/>
    </row>
    <row r="8" spans="1:22" ht="35.25" customHeight="1">
      <c r="A8" s="607" t="s">
        <v>2</v>
      </c>
      <c r="B8" s="607" t="s">
        <v>138</v>
      </c>
      <c r="C8" s="623" t="s">
        <v>139</v>
      </c>
      <c r="D8" s="623"/>
      <c r="E8" s="623"/>
      <c r="F8" s="623" t="s">
        <v>140</v>
      </c>
      <c r="G8" s="607" t="s">
        <v>169</v>
      </c>
      <c r="H8" s="607"/>
      <c r="I8" s="607"/>
      <c r="J8" s="607"/>
      <c r="K8" s="607"/>
      <c r="L8" s="607"/>
      <c r="M8" s="607"/>
      <c r="N8" s="607"/>
      <c r="O8" s="607" t="s">
        <v>170</v>
      </c>
      <c r="P8" s="607"/>
      <c r="Q8" s="607"/>
      <c r="R8" s="607"/>
      <c r="S8" s="607"/>
      <c r="T8" s="607"/>
      <c r="U8" s="607"/>
      <c r="V8" s="607"/>
    </row>
    <row r="9" spans="1:22" ht="15">
      <c r="A9" s="607"/>
      <c r="B9" s="607"/>
      <c r="C9" s="623" t="s">
        <v>241</v>
      </c>
      <c r="D9" s="623" t="s">
        <v>37</v>
      </c>
      <c r="E9" s="623" t="s">
        <v>38</v>
      </c>
      <c r="F9" s="623"/>
      <c r="G9" s="607" t="s">
        <v>171</v>
      </c>
      <c r="H9" s="607"/>
      <c r="I9" s="607"/>
      <c r="J9" s="607"/>
      <c r="K9" s="607" t="s">
        <v>155</v>
      </c>
      <c r="L9" s="607"/>
      <c r="M9" s="607"/>
      <c r="N9" s="607"/>
      <c r="O9" s="607" t="s">
        <v>141</v>
      </c>
      <c r="P9" s="607"/>
      <c r="Q9" s="607"/>
      <c r="R9" s="607"/>
      <c r="S9" s="607" t="s">
        <v>154</v>
      </c>
      <c r="T9" s="607"/>
      <c r="U9" s="607"/>
      <c r="V9" s="607"/>
    </row>
    <row r="10" spans="1:22" ht="12.75">
      <c r="A10" s="607"/>
      <c r="B10" s="607"/>
      <c r="C10" s="623"/>
      <c r="D10" s="623"/>
      <c r="E10" s="623"/>
      <c r="F10" s="623"/>
      <c r="G10" s="608" t="s">
        <v>142</v>
      </c>
      <c r="H10" s="609"/>
      <c r="I10" s="610"/>
      <c r="J10" s="614" t="s">
        <v>143</v>
      </c>
      <c r="K10" s="617" t="s">
        <v>142</v>
      </c>
      <c r="L10" s="618"/>
      <c r="M10" s="619"/>
      <c r="N10" s="614" t="s">
        <v>143</v>
      </c>
      <c r="O10" s="617" t="s">
        <v>142</v>
      </c>
      <c r="P10" s="618"/>
      <c r="Q10" s="619"/>
      <c r="R10" s="614" t="s">
        <v>143</v>
      </c>
      <c r="S10" s="617" t="s">
        <v>142</v>
      </c>
      <c r="T10" s="618"/>
      <c r="U10" s="619"/>
      <c r="V10" s="614" t="s">
        <v>143</v>
      </c>
    </row>
    <row r="11" spans="1:22" ht="15" customHeight="1">
      <c r="A11" s="607"/>
      <c r="B11" s="607"/>
      <c r="C11" s="623"/>
      <c r="D11" s="623"/>
      <c r="E11" s="623"/>
      <c r="F11" s="623"/>
      <c r="G11" s="611"/>
      <c r="H11" s="612"/>
      <c r="I11" s="613"/>
      <c r="J11" s="615"/>
      <c r="K11" s="620"/>
      <c r="L11" s="621"/>
      <c r="M11" s="622"/>
      <c r="N11" s="615"/>
      <c r="O11" s="620"/>
      <c r="P11" s="621"/>
      <c r="Q11" s="622"/>
      <c r="R11" s="615"/>
      <c r="S11" s="620"/>
      <c r="T11" s="621"/>
      <c r="U11" s="622"/>
      <c r="V11" s="615"/>
    </row>
    <row r="12" spans="1:22" ht="15">
      <c r="A12" s="607"/>
      <c r="B12" s="607"/>
      <c r="C12" s="623"/>
      <c r="D12" s="623"/>
      <c r="E12" s="623"/>
      <c r="F12" s="623"/>
      <c r="G12" s="195" t="s">
        <v>241</v>
      </c>
      <c r="H12" s="195" t="s">
        <v>37</v>
      </c>
      <c r="I12" s="196" t="s">
        <v>38</v>
      </c>
      <c r="J12" s="616"/>
      <c r="K12" s="194" t="s">
        <v>241</v>
      </c>
      <c r="L12" s="194" t="s">
        <v>37</v>
      </c>
      <c r="M12" s="194" t="s">
        <v>38</v>
      </c>
      <c r="N12" s="616"/>
      <c r="O12" s="194" t="s">
        <v>241</v>
      </c>
      <c r="P12" s="194" t="s">
        <v>37</v>
      </c>
      <c r="Q12" s="194" t="s">
        <v>38</v>
      </c>
      <c r="R12" s="616"/>
      <c r="S12" s="194" t="s">
        <v>241</v>
      </c>
      <c r="T12" s="194" t="s">
        <v>37</v>
      </c>
      <c r="U12" s="194" t="s">
        <v>38</v>
      </c>
      <c r="V12" s="616"/>
    </row>
    <row r="13" spans="1:22" ht="15">
      <c r="A13" s="194">
        <v>1</v>
      </c>
      <c r="B13" s="194">
        <v>2</v>
      </c>
      <c r="C13" s="194">
        <v>3</v>
      </c>
      <c r="D13" s="194">
        <v>4</v>
      </c>
      <c r="E13" s="194">
        <v>5</v>
      </c>
      <c r="F13" s="194">
        <v>6</v>
      </c>
      <c r="G13" s="194">
        <v>7</v>
      </c>
      <c r="H13" s="194">
        <v>8</v>
      </c>
      <c r="I13" s="194">
        <v>9</v>
      </c>
      <c r="J13" s="194">
        <v>10</v>
      </c>
      <c r="K13" s="194">
        <v>11</v>
      </c>
      <c r="L13" s="194">
        <v>12</v>
      </c>
      <c r="M13" s="194">
        <v>13</v>
      </c>
      <c r="N13" s="194">
        <v>14</v>
      </c>
      <c r="O13" s="194">
        <v>15</v>
      </c>
      <c r="P13" s="194">
        <v>16</v>
      </c>
      <c r="Q13" s="194">
        <v>17</v>
      </c>
      <c r="R13" s="194">
        <v>18</v>
      </c>
      <c r="S13" s="194">
        <v>19</v>
      </c>
      <c r="T13" s="194">
        <v>20</v>
      </c>
      <c r="U13" s="194">
        <v>21</v>
      </c>
      <c r="V13" s="194">
        <v>22</v>
      </c>
    </row>
    <row r="14" spans="1:22" ht="15">
      <c r="A14" s="604" t="s">
        <v>201</v>
      </c>
      <c r="B14" s="605"/>
      <c r="C14" s="194"/>
      <c r="D14" s="194"/>
      <c r="E14" s="194"/>
      <c r="F14" s="194"/>
      <c r="G14" s="194"/>
      <c r="H14" s="194"/>
      <c r="I14" s="194"/>
      <c r="J14" s="194"/>
      <c r="K14" s="194"/>
      <c r="L14" s="194"/>
      <c r="M14" s="194"/>
      <c r="N14" s="194"/>
      <c r="O14" s="194"/>
      <c r="P14" s="194"/>
      <c r="Q14" s="194"/>
      <c r="R14" s="194"/>
      <c r="S14" s="194"/>
      <c r="T14" s="194"/>
      <c r="U14" s="194"/>
      <c r="V14" s="194"/>
    </row>
    <row r="15" spans="1:22" ht="15">
      <c r="A15" s="194">
        <v>1</v>
      </c>
      <c r="B15" s="197" t="s">
        <v>200</v>
      </c>
      <c r="C15" s="194">
        <v>21615.6486</v>
      </c>
      <c r="D15" s="194">
        <v>5265.3503</v>
      </c>
      <c r="E15" s="194">
        <v>831.3710999999985</v>
      </c>
      <c r="F15" s="194" t="s">
        <v>920</v>
      </c>
      <c r="G15" s="194">
        <v>21615.6486</v>
      </c>
      <c r="H15" s="194">
        <v>5265.3503</v>
      </c>
      <c r="I15" s="194">
        <v>831.3710999999985</v>
      </c>
      <c r="J15" s="194" t="s">
        <v>1085</v>
      </c>
      <c r="K15" s="194">
        <v>21615.6486</v>
      </c>
      <c r="L15" s="194">
        <v>5265.3503</v>
      </c>
      <c r="M15" s="194">
        <v>831.3710999999985</v>
      </c>
      <c r="N15" s="194"/>
      <c r="O15" s="194"/>
      <c r="P15" s="194"/>
      <c r="Q15" s="194"/>
      <c r="R15" s="194"/>
      <c r="S15" s="194">
        <v>21615.6486</v>
      </c>
      <c r="T15" s="194">
        <v>5265.3503</v>
      </c>
      <c r="U15" s="194">
        <v>831.3710999999985</v>
      </c>
      <c r="V15" s="194" t="s">
        <v>921</v>
      </c>
    </row>
    <row r="16" spans="1:22" ht="15">
      <c r="A16" s="194">
        <v>2</v>
      </c>
      <c r="B16" s="197" t="s">
        <v>144</v>
      </c>
      <c r="C16" s="194">
        <v>28041.374400000004</v>
      </c>
      <c r="D16" s="194">
        <v>6830.591200000001</v>
      </c>
      <c r="E16" s="194">
        <v>1078.5143999999982</v>
      </c>
      <c r="F16" s="194" t="s">
        <v>922</v>
      </c>
      <c r="G16" s="194">
        <v>28041.374400000004</v>
      </c>
      <c r="H16" s="194">
        <v>6830.591200000001</v>
      </c>
      <c r="I16" s="194">
        <v>1078.5143999999982</v>
      </c>
      <c r="J16" s="194" t="s">
        <v>923</v>
      </c>
      <c r="K16" s="194">
        <v>28041.374400000004</v>
      </c>
      <c r="L16" s="194">
        <v>6830.591200000001</v>
      </c>
      <c r="M16" s="194">
        <v>1078.5143999999982</v>
      </c>
      <c r="N16" s="194"/>
      <c r="O16" s="194"/>
      <c r="P16" s="194"/>
      <c r="Q16" s="194"/>
      <c r="R16" s="194"/>
      <c r="S16" s="194">
        <v>28041.374400000004</v>
      </c>
      <c r="T16" s="194">
        <v>6830.591200000001</v>
      </c>
      <c r="U16" s="194">
        <v>1078.5143999999982</v>
      </c>
      <c r="V16" s="194" t="s">
        <v>924</v>
      </c>
    </row>
    <row r="17" spans="1:22" ht="15">
      <c r="A17" s="194">
        <v>3</v>
      </c>
      <c r="B17" s="197" t="s">
        <v>145</v>
      </c>
      <c r="C17" s="194">
        <v>38053.1502</v>
      </c>
      <c r="D17" s="194">
        <v>9269.3571</v>
      </c>
      <c r="E17" s="194">
        <v>1463.5827000000008</v>
      </c>
      <c r="F17" s="194" t="s">
        <v>925</v>
      </c>
      <c r="G17" s="194">
        <v>38053.1502</v>
      </c>
      <c r="H17" s="194">
        <v>9269.3571</v>
      </c>
      <c r="I17" s="194">
        <v>1463.5827000000008</v>
      </c>
      <c r="J17" s="194" t="s">
        <v>926</v>
      </c>
      <c r="K17" s="194">
        <v>38053.1502</v>
      </c>
      <c r="L17" s="194">
        <v>9269.3571</v>
      </c>
      <c r="M17" s="194">
        <v>1463.5827000000008</v>
      </c>
      <c r="N17" s="194"/>
      <c r="O17" s="194"/>
      <c r="P17" s="194"/>
      <c r="Q17" s="194"/>
      <c r="R17" s="194"/>
      <c r="S17" s="194">
        <v>38053.1502</v>
      </c>
      <c r="T17" s="194">
        <v>9269.3571</v>
      </c>
      <c r="U17" s="194">
        <v>1463.5827000000008</v>
      </c>
      <c r="V17" s="194" t="s">
        <v>927</v>
      </c>
    </row>
    <row r="18" spans="1:22" ht="15">
      <c r="A18" s="604" t="s">
        <v>202</v>
      </c>
      <c r="B18" s="605"/>
      <c r="C18" s="198"/>
      <c r="D18" s="198"/>
      <c r="E18" s="198"/>
      <c r="F18" s="198"/>
      <c r="G18" s="198"/>
      <c r="H18" s="198"/>
      <c r="I18" s="198"/>
      <c r="J18" s="198"/>
      <c r="K18" s="198"/>
      <c r="L18" s="198"/>
      <c r="M18" s="198"/>
      <c r="N18" s="198"/>
      <c r="O18" s="198"/>
      <c r="P18" s="198"/>
      <c r="Q18" s="198"/>
      <c r="R18" s="198"/>
      <c r="S18" s="198"/>
      <c r="T18" s="198"/>
      <c r="U18" s="198"/>
      <c r="V18" s="198"/>
    </row>
    <row r="19" spans="1:22" ht="15">
      <c r="A19" s="194">
        <v>4</v>
      </c>
      <c r="B19" s="197" t="s">
        <v>191</v>
      </c>
      <c r="C19" s="198">
        <v>0</v>
      </c>
      <c r="D19" s="198">
        <v>0</v>
      </c>
      <c r="E19" s="198">
        <v>0</v>
      </c>
      <c r="F19" s="198"/>
      <c r="G19" s="198"/>
      <c r="H19" s="198"/>
      <c r="I19" s="198"/>
      <c r="J19" s="198"/>
      <c r="K19" s="198"/>
      <c r="L19" s="198"/>
      <c r="M19" s="198"/>
      <c r="N19" s="198"/>
      <c r="O19" s="198"/>
      <c r="P19" s="198"/>
      <c r="Q19" s="198"/>
      <c r="R19" s="198"/>
      <c r="S19" s="198"/>
      <c r="T19" s="198"/>
      <c r="U19" s="198"/>
      <c r="V19" s="198"/>
    </row>
    <row r="20" spans="1:22" ht="15">
      <c r="A20" s="194">
        <v>5</v>
      </c>
      <c r="B20" s="197" t="s">
        <v>123</v>
      </c>
      <c r="C20" s="198">
        <v>0</v>
      </c>
      <c r="D20" s="198">
        <v>0</v>
      </c>
      <c r="E20" s="198">
        <v>0</v>
      </c>
      <c r="F20" s="198"/>
      <c r="G20" s="198"/>
      <c r="H20" s="198"/>
      <c r="I20" s="198"/>
      <c r="J20" s="198"/>
      <c r="K20" s="198"/>
      <c r="L20" s="198"/>
      <c r="M20" s="198"/>
      <c r="N20" s="198"/>
      <c r="O20" s="198"/>
      <c r="P20" s="198"/>
      <c r="Q20" s="198"/>
      <c r="R20" s="198"/>
      <c r="S20" s="198"/>
      <c r="T20" s="198"/>
      <c r="U20" s="198"/>
      <c r="V20" s="198"/>
    </row>
    <row r="23" spans="1:22" ht="14.25">
      <c r="A23" s="606" t="s">
        <v>156</v>
      </c>
      <c r="B23" s="606"/>
      <c r="C23" s="606"/>
      <c r="D23" s="606"/>
      <c r="E23" s="606"/>
      <c r="F23" s="606"/>
      <c r="G23" s="606"/>
      <c r="H23" s="606"/>
      <c r="I23" s="606"/>
      <c r="J23" s="606"/>
      <c r="K23" s="606"/>
      <c r="L23" s="606"/>
      <c r="M23" s="606"/>
      <c r="N23" s="606"/>
      <c r="O23" s="606"/>
      <c r="P23" s="606"/>
      <c r="Q23" s="606"/>
      <c r="R23" s="606"/>
      <c r="S23" s="606"/>
      <c r="T23" s="606"/>
      <c r="U23" s="606"/>
      <c r="V23" s="606"/>
    </row>
    <row r="24" spans="1:22" ht="14.25">
      <c r="A24" s="199"/>
      <c r="B24" s="199"/>
      <c r="C24" s="199"/>
      <c r="D24" s="199"/>
      <c r="E24" s="199"/>
      <c r="F24" s="199"/>
      <c r="G24" s="199"/>
      <c r="H24" s="199"/>
      <c r="I24" s="199"/>
      <c r="J24" s="199"/>
      <c r="K24" s="199"/>
      <c r="L24" s="199"/>
      <c r="M24" s="199"/>
      <c r="N24" s="199"/>
      <c r="O24" s="199"/>
      <c r="P24" s="199"/>
      <c r="Q24" s="199"/>
      <c r="R24" s="199"/>
      <c r="S24" s="199"/>
      <c r="T24" s="199"/>
      <c r="U24" s="199"/>
      <c r="V24" s="199"/>
    </row>
    <row r="25" spans="3:6" ht="12.75">
      <c r="C25" s="327"/>
      <c r="F25" s="327"/>
    </row>
    <row r="26" spans="20:24" ht="12.75" customHeight="1">
      <c r="T26" s="594" t="s">
        <v>1086</v>
      </c>
      <c r="U26" s="594"/>
      <c r="V26" s="594"/>
      <c r="W26" s="594"/>
      <c r="X26" s="594"/>
    </row>
    <row r="27" spans="20:24" ht="12.75" customHeight="1">
      <c r="T27" s="594"/>
      <c r="U27" s="594"/>
      <c r="V27" s="594"/>
      <c r="W27" s="594"/>
      <c r="X27" s="594"/>
    </row>
    <row r="28" spans="20:24" ht="12.75" customHeight="1">
      <c r="T28" s="594"/>
      <c r="U28" s="594"/>
      <c r="V28" s="594"/>
      <c r="W28" s="594"/>
      <c r="X28" s="594"/>
    </row>
    <row r="29" spans="20:24" ht="12.75" customHeight="1">
      <c r="T29" s="594"/>
      <c r="U29" s="594"/>
      <c r="V29" s="594"/>
      <c r="W29" s="594"/>
      <c r="X29" s="594"/>
    </row>
  </sheetData>
  <sheetProtection/>
  <mergeCells count="30">
    <mergeCell ref="T26:X29"/>
    <mergeCell ref="C8:E8"/>
    <mergeCell ref="F8:F12"/>
    <mergeCell ref="V10:V12"/>
    <mergeCell ref="S10:U11"/>
    <mergeCell ref="K9:N9"/>
    <mergeCell ref="O9:R9"/>
    <mergeCell ref="S9:V9"/>
    <mergeCell ref="R10:R12"/>
    <mergeCell ref="O10:Q11"/>
    <mergeCell ref="E9:E12"/>
    <mergeCell ref="G9:J9"/>
    <mergeCell ref="C3:N3"/>
    <mergeCell ref="B5:S5"/>
    <mergeCell ref="U5:V5"/>
    <mergeCell ref="A7:B7"/>
    <mergeCell ref="O7:V7"/>
    <mergeCell ref="O8:V8"/>
    <mergeCell ref="A8:A12"/>
    <mergeCell ref="B8:B12"/>
    <mergeCell ref="A14:B14"/>
    <mergeCell ref="A18:B18"/>
    <mergeCell ref="A23:V23"/>
    <mergeCell ref="G8:N8"/>
    <mergeCell ref="G10:I11"/>
    <mergeCell ref="J10:J12"/>
    <mergeCell ref="K10:M11"/>
    <mergeCell ref="N10:N12"/>
    <mergeCell ref="C9:C12"/>
    <mergeCell ref="D9:D12"/>
  </mergeCells>
  <printOptions horizontalCentered="1"/>
  <pageMargins left="0.53" right="0.708661417322835" top="1.22" bottom="0" header="1.08" footer="0.31496062992126"/>
  <pageSetup horizontalDpi="600" verticalDpi="600" orientation="landscape" paperSize="9" scale="55"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Q56"/>
  <sheetViews>
    <sheetView zoomScaleSheetLayoutView="100" zoomScalePageLayoutView="0" workbookViewId="0" topLeftCell="A34">
      <selection activeCell="M53" sqref="M53:Q56"/>
    </sheetView>
  </sheetViews>
  <sheetFormatPr defaultColWidth="9.140625" defaultRowHeight="12.75"/>
  <cols>
    <col min="1" max="1" width="5.57421875" style="268" customWidth="1"/>
    <col min="2" max="2" width="13.421875" style="268" customWidth="1"/>
    <col min="3" max="3" width="10.28125" style="268" customWidth="1"/>
    <col min="4" max="4" width="12.8515625" style="268" customWidth="1"/>
    <col min="5" max="5" width="8.7109375" style="268" customWidth="1"/>
    <col min="6" max="7" width="8.00390625" style="268" customWidth="1"/>
    <col min="8" max="10" width="8.140625" style="268" customWidth="1"/>
    <col min="11" max="11" width="8.421875" style="268" customWidth="1"/>
    <col min="12" max="12" width="8.140625" style="268" customWidth="1"/>
    <col min="13" max="13" width="11.28125" style="268" customWidth="1"/>
    <col min="14" max="14" width="11.8515625" style="268" customWidth="1"/>
    <col min="15" max="15" width="9.140625" style="268" customWidth="1"/>
    <col min="16" max="16" width="12.00390625" style="268" customWidth="1"/>
    <col min="17" max="16384" width="9.140625" style="268" customWidth="1"/>
  </cols>
  <sheetData>
    <row r="1" spans="4:14" ht="12.75" customHeight="1">
      <c r="D1" s="806"/>
      <c r="E1" s="806"/>
      <c r="M1" s="808" t="s">
        <v>651</v>
      </c>
      <c r="N1" s="808"/>
    </row>
    <row r="2" spans="1:14" ht="15.75">
      <c r="A2" s="804" t="s">
        <v>0</v>
      </c>
      <c r="B2" s="804"/>
      <c r="C2" s="804"/>
      <c r="D2" s="804"/>
      <c r="E2" s="804"/>
      <c r="F2" s="804"/>
      <c r="G2" s="804"/>
      <c r="H2" s="804"/>
      <c r="I2" s="804"/>
      <c r="J2" s="804"/>
      <c r="K2" s="804"/>
      <c r="L2" s="804"/>
      <c r="M2" s="804"/>
      <c r="N2" s="804"/>
    </row>
    <row r="3" spans="1:14" ht="18">
      <c r="A3" s="805" t="s">
        <v>693</v>
      </c>
      <c r="B3" s="805"/>
      <c r="C3" s="805"/>
      <c r="D3" s="805"/>
      <c r="E3" s="805"/>
      <c r="F3" s="805"/>
      <c r="G3" s="805"/>
      <c r="H3" s="805"/>
      <c r="I3" s="805"/>
      <c r="J3" s="805"/>
      <c r="K3" s="805"/>
      <c r="L3" s="805"/>
      <c r="M3" s="805"/>
      <c r="N3" s="805"/>
    </row>
    <row r="4" spans="1:14" ht="9.75" customHeight="1">
      <c r="A4" s="818" t="s">
        <v>704</v>
      </c>
      <c r="B4" s="818"/>
      <c r="C4" s="818"/>
      <c r="D4" s="818"/>
      <c r="E4" s="818"/>
      <c r="F4" s="818"/>
      <c r="G4" s="818"/>
      <c r="H4" s="818"/>
      <c r="I4" s="818"/>
      <c r="J4" s="818"/>
      <c r="K4" s="818"/>
      <c r="L4" s="818"/>
      <c r="M4" s="818"/>
      <c r="N4" s="818"/>
    </row>
    <row r="5" spans="1:14" s="308" customFormat="1" ht="18.75" customHeight="1">
      <c r="A5" s="818"/>
      <c r="B5" s="818"/>
      <c r="C5" s="818"/>
      <c r="D5" s="818"/>
      <c r="E5" s="818"/>
      <c r="F5" s="818"/>
      <c r="G5" s="818"/>
      <c r="H5" s="818"/>
      <c r="I5" s="818"/>
      <c r="J5" s="818"/>
      <c r="K5" s="818"/>
      <c r="L5" s="818"/>
      <c r="M5" s="818"/>
      <c r="N5" s="818"/>
    </row>
    <row r="6" spans="1:14" ht="12.75">
      <c r="A6" s="807"/>
      <c r="B6" s="807"/>
      <c r="C6" s="807"/>
      <c r="D6" s="807"/>
      <c r="E6" s="807"/>
      <c r="F6" s="807"/>
      <c r="G6" s="807"/>
      <c r="H6" s="807"/>
      <c r="I6" s="807"/>
      <c r="J6" s="807"/>
      <c r="K6" s="807"/>
      <c r="L6" s="807"/>
      <c r="M6" s="807"/>
      <c r="N6" s="807"/>
    </row>
    <row r="7" spans="1:14" ht="12.75">
      <c r="A7" s="799" t="s">
        <v>876</v>
      </c>
      <c r="B7" s="799"/>
      <c r="D7" s="319"/>
      <c r="H7" s="809"/>
      <c r="I7" s="809"/>
      <c r="J7" s="809"/>
      <c r="K7" s="809"/>
      <c r="L7" s="809"/>
      <c r="M7" s="809"/>
      <c r="N7" s="809"/>
    </row>
    <row r="8" spans="1:16" ht="46.5" customHeight="1">
      <c r="A8" s="731" t="s">
        <v>2</v>
      </c>
      <c r="B8" s="731" t="s">
        <v>3</v>
      </c>
      <c r="C8" s="819" t="s">
        <v>480</v>
      </c>
      <c r="D8" s="800" t="s">
        <v>78</v>
      </c>
      <c r="E8" s="796" t="s">
        <v>79</v>
      </c>
      <c r="F8" s="797"/>
      <c r="G8" s="797"/>
      <c r="H8" s="798"/>
      <c r="I8" s="731" t="s">
        <v>645</v>
      </c>
      <c r="J8" s="731"/>
      <c r="K8" s="731"/>
      <c r="L8" s="731"/>
      <c r="M8" s="731"/>
      <c r="N8" s="731"/>
      <c r="O8" s="802" t="s">
        <v>843</v>
      </c>
      <c r="P8" s="802"/>
    </row>
    <row r="9" spans="1:16" ht="44.25" customHeight="1">
      <c r="A9" s="731"/>
      <c r="B9" s="731"/>
      <c r="C9" s="820"/>
      <c r="D9" s="801"/>
      <c r="E9" s="318" t="s">
        <v>83</v>
      </c>
      <c r="F9" s="318" t="s">
        <v>16</v>
      </c>
      <c r="G9" s="318" t="s">
        <v>36</v>
      </c>
      <c r="H9" s="318" t="s">
        <v>680</v>
      </c>
      <c r="I9" s="318" t="s">
        <v>14</v>
      </c>
      <c r="J9" s="318" t="s">
        <v>646</v>
      </c>
      <c r="K9" s="318" t="s">
        <v>647</v>
      </c>
      <c r="L9" s="318" t="s">
        <v>648</v>
      </c>
      <c r="M9" s="318" t="s">
        <v>649</v>
      </c>
      <c r="N9" s="318" t="s">
        <v>650</v>
      </c>
      <c r="O9" s="318" t="s">
        <v>856</v>
      </c>
      <c r="P9" s="318" t="s">
        <v>854</v>
      </c>
    </row>
    <row r="10" spans="1:16" s="320" customFormat="1" ht="12.75">
      <c r="A10" s="313">
        <v>1</v>
      </c>
      <c r="B10" s="313">
        <v>2</v>
      </c>
      <c r="C10" s="313">
        <v>3</v>
      </c>
      <c r="D10" s="313">
        <v>8</v>
      </c>
      <c r="E10" s="313">
        <v>9</v>
      </c>
      <c r="F10" s="313">
        <v>10</v>
      </c>
      <c r="G10" s="313">
        <v>11</v>
      </c>
      <c r="H10" s="313">
        <v>12</v>
      </c>
      <c r="I10" s="313">
        <v>9</v>
      </c>
      <c r="J10" s="313">
        <v>10</v>
      </c>
      <c r="K10" s="313">
        <v>11</v>
      </c>
      <c r="L10" s="313">
        <v>12</v>
      </c>
      <c r="M10" s="313">
        <v>13</v>
      </c>
      <c r="N10" s="313">
        <v>14</v>
      </c>
      <c r="O10" s="313">
        <v>15</v>
      </c>
      <c r="P10" s="313">
        <v>16</v>
      </c>
    </row>
    <row r="11" spans="1:16" s="320" customFormat="1" ht="13.5" customHeight="1">
      <c r="A11" s="5">
        <v>1</v>
      </c>
      <c r="B11" s="156" t="s">
        <v>878</v>
      </c>
      <c r="C11" s="459" t="s">
        <v>919</v>
      </c>
      <c r="D11" s="459" t="s">
        <v>919</v>
      </c>
      <c r="E11" s="459" t="s">
        <v>919</v>
      </c>
      <c r="F11" s="459" t="s">
        <v>919</v>
      </c>
      <c r="G11" s="459" t="s">
        <v>919</v>
      </c>
      <c r="H11" s="459" t="s">
        <v>919</v>
      </c>
      <c r="I11" s="459" t="s">
        <v>919</v>
      </c>
      <c r="J11" s="459" t="s">
        <v>919</v>
      </c>
      <c r="K11" s="459" t="s">
        <v>919</v>
      </c>
      <c r="L11" s="459" t="s">
        <v>919</v>
      </c>
      <c r="M11" s="459" t="s">
        <v>919</v>
      </c>
      <c r="N11" s="459" t="s">
        <v>919</v>
      </c>
      <c r="O11" s="459" t="s">
        <v>919</v>
      </c>
      <c r="P11" s="459" t="s">
        <v>919</v>
      </c>
    </row>
    <row r="12" spans="1:16" s="320" customFormat="1" ht="13.5" customHeight="1">
      <c r="A12" s="5">
        <v>2</v>
      </c>
      <c r="B12" s="156" t="s">
        <v>879</v>
      </c>
      <c r="C12" s="459" t="s">
        <v>919</v>
      </c>
      <c r="D12" s="459" t="s">
        <v>919</v>
      </c>
      <c r="E12" s="459" t="s">
        <v>919</v>
      </c>
      <c r="F12" s="459" t="s">
        <v>919</v>
      </c>
      <c r="G12" s="459" t="s">
        <v>919</v>
      </c>
      <c r="H12" s="459" t="s">
        <v>919</v>
      </c>
      <c r="I12" s="459" t="s">
        <v>919</v>
      </c>
      <c r="J12" s="459" t="s">
        <v>919</v>
      </c>
      <c r="K12" s="459" t="s">
        <v>919</v>
      </c>
      <c r="L12" s="459" t="s">
        <v>919</v>
      </c>
      <c r="M12" s="459" t="s">
        <v>919</v>
      </c>
      <c r="N12" s="459" t="s">
        <v>919</v>
      </c>
      <c r="O12" s="459" t="s">
        <v>919</v>
      </c>
      <c r="P12" s="459" t="s">
        <v>919</v>
      </c>
    </row>
    <row r="13" spans="1:16" s="320" customFormat="1" ht="13.5" customHeight="1">
      <c r="A13" s="5">
        <v>3</v>
      </c>
      <c r="B13" s="156" t="s">
        <v>880</v>
      </c>
      <c r="C13" s="459" t="s">
        <v>919</v>
      </c>
      <c r="D13" s="459" t="s">
        <v>919</v>
      </c>
      <c r="E13" s="459" t="s">
        <v>919</v>
      </c>
      <c r="F13" s="459" t="s">
        <v>919</v>
      </c>
      <c r="G13" s="459" t="s">
        <v>919</v>
      </c>
      <c r="H13" s="459" t="s">
        <v>919</v>
      </c>
      <c r="I13" s="459" t="s">
        <v>919</v>
      </c>
      <c r="J13" s="459" t="s">
        <v>919</v>
      </c>
      <c r="K13" s="459" t="s">
        <v>919</v>
      </c>
      <c r="L13" s="459" t="s">
        <v>919</v>
      </c>
      <c r="M13" s="459" t="s">
        <v>919</v>
      </c>
      <c r="N13" s="459" t="s">
        <v>919</v>
      </c>
      <c r="O13" s="459" t="s">
        <v>919</v>
      </c>
      <c r="P13" s="459" t="s">
        <v>919</v>
      </c>
    </row>
    <row r="14" spans="1:16" s="320" customFormat="1" ht="13.5" customHeight="1">
      <c r="A14" s="5">
        <v>4</v>
      </c>
      <c r="B14" s="156" t="s">
        <v>881</v>
      </c>
      <c r="C14" s="459" t="s">
        <v>919</v>
      </c>
      <c r="D14" s="459" t="s">
        <v>919</v>
      </c>
      <c r="E14" s="459" t="s">
        <v>919</v>
      </c>
      <c r="F14" s="459" t="s">
        <v>919</v>
      </c>
      <c r="G14" s="459" t="s">
        <v>919</v>
      </c>
      <c r="H14" s="459" t="s">
        <v>919</v>
      </c>
      <c r="I14" s="459" t="s">
        <v>919</v>
      </c>
      <c r="J14" s="459" t="s">
        <v>919</v>
      </c>
      <c r="K14" s="459" t="s">
        <v>919</v>
      </c>
      <c r="L14" s="459" t="s">
        <v>919</v>
      </c>
      <c r="M14" s="459" t="s">
        <v>919</v>
      </c>
      <c r="N14" s="459" t="s">
        <v>919</v>
      </c>
      <c r="O14" s="459" t="s">
        <v>919</v>
      </c>
      <c r="P14" s="459" t="s">
        <v>919</v>
      </c>
    </row>
    <row r="15" spans="1:16" s="320" customFormat="1" ht="13.5" customHeight="1">
      <c r="A15" s="5">
        <v>5</v>
      </c>
      <c r="B15" s="156" t="s">
        <v>882</v>
      </c>
      <c r="C15" s="459" t="s">
        <v>919</v>
      </c>
      <c r="D15" s="459" t="s">
        <v>919</v>
      </c>
      <c r="E15" s="459" t="s">
        <v>919</v>
      </c>
      <c r="F15" s="459" t="s">
        <v>919</v>
      </c>
      <c r="G15" s="459" t="s">
        <v>919</v>
      </c>
      <c r="H15" s="459" t="s">
        <v>919</v>
      </c>
      <c r="I15" s="459" t="s">
        <v>919</v>
      </c>
      <c r="J15" s="459" t="s">
        <v>919</v>
      </c>
      <c r="K15" s="459" t="s">
        <v>919</v>
      </c>
      <c r="L15" s="459" t="s">
        <v>919</v>
      </c>
      <c r="M15" s="459" t="s">
        <v>919</v>
      </c>
      <c r="N15" s="459" t="s">
        <v>919</v>
      </c>
      <c r="O15" s="459" t="s">
        <v>919</v>
      </c>
      <c r="P15" s="459" t="s">
        <v>919</v>
      </c>
    </row>
    <row r="16" spans="1:16" s="320" customFormat="1" ht="13.5" customHeight="1">
      <c r="A16" s="5">
        <v>6</v>
      </c>
      <c r="B16" s="156" t="s">
        <v>883</v>
      </c>
      <c r="C16" s="459" t="s">
        <v>919</v>
      </c>
      <c r="D16" s="459" t="s">
        <v>919</v>
      </c>
      <c r="E16" s="459" t="s">
        <v>919</v>
      </c>
      <c r="F16" s="459" t="s">
        <v>919</v>
      </c>
      <c r="G16" s="459" t="s">
        <v>919</v>
      </c>
      <c r="H16" s="459" t="s">
        <v>919</v>
      </c>
      <c r="I16" s="459" t="s">
        <v>919</v>
      </c>
      <c r="J16" s="459" t="s">
        <v>919</v>
      </c>
      <c r="K16" s="459" t="s">
        <v>919</v>
      </c>
      <c r="L16" s="459" t="s">
        <v>919</v>
      </c>
      <c r="M16" s="459" t="s">
        <v>919</v>
      </c>
      <c r="N16" s="459" t="s">
        <v>919</v>
      </c>
      <c r="O16" s="459" t="s">
        <v>919</v>
      </c>
      <c r="P16" s="459" t="s">
        <v>919</v>
      </c>
    </row>
    <row r="17" spans="1:16" s="320" customFormat="1" ht="13.5" customHeight="1">
      <c r="A17" s="5">
        <v>7</v>
      </c>
      <c r="B17" s="156" t="s">
        <v>884</v>
      </c>
      <c r="C17" s="459" t="s">
        <v>919</v>
      </c>
      <c r="D17" s="459" t="s">
        <v>919</v>
      </c>
      <c r="E17" s="459" t="s">
        <v>919</v>
      </c>
      <c r="F17" s="459" t="s">
        <v>919</v>
      </c>
      <c r="G17" s="459" t="s">
        <v>919</v>
      </c>
      <c r="H17" s="459" t="s">
        <v>919</v>
      </c>
      <c r="I17" s="459" t="s">
        <v>919</v>
      </c>
      <c r="J17" s="459" t="s">
        <v>919</v>
      </c>
      <c r="K17" s="459" t="s">
        <v>919</v>
      </c>
      <c r="L17" s="459" t="s">
        <v>919</v>
      </c>
      <c r="M17" s="459" t="s">
        <v>919</v>
      </c>
      <c r="N17" s="459" t="s">
        <v>919</v>
      </c>
      <c r="O17" s="459" t="s">
        <v>919</v>
      </c>
      <c r="P17" s="459" t="s">
        <v>919</v>
      </c>
    </row>
    <row r="18" spans="1:16" s="320" customFormat="1" ht="13.5" customHeight="1">
      <c r="A18" s="5">
        <v>8</v>
      </c>
      <c r="B18" s="156" t="s">
        <v>885</v>
      </c>
      <c r="C18" s="459" t="s">
        <v>919</v>
      </c>
      <c r="D18" s="459" t="s">
        <v>919</v>
      </c>
      <c r="E18" s="459" t="s">
        <v>919</v>
      </c>
      <c r="F18" s="459" t="s">
        <v>919</v>
      </c>
      <c r="G18" s="459" t="s">
        <v>919</v>
      </c>
      <c r="H18" s="459" t="s">
        <v>919</v>
      </c>
      <c r="I18" s="459" t="s">
        <v>919</v>
      </c>
      <c r="J18" s="459" t="s">
        <v>919</v>
      </c>
      <c r="K18" s="459" t="s">
        <v>919</v>
      </c>
      <c r="L18" s="459" t="s">
        <v>919</v>
      </c>
      <c r="M18" s="459" t="s">
        <v>919</v>
      </c>
      <c r="N18" s="459" t="s">
        <v>919</v>
      </c>
      <c r="O18" s="459" t="s">
        <v>919</v>
      </c>
      <c r="P18" s="459" t="s">
        <v>919</v>
      </c>
    </row>
    <row r="19" spans="1:16" s="320" customFormat="1" ht="13.5" customHeight="1">
      <c r="A19" s="5">
        <v>9</v>
      </c>
      <c r="B19" s="156" t="s">
        <v>886</v>
      </c>
      <c r="C19" s="459" t="s">
        <v>919</v>
      </c>
      <c r="D19" s="459" t="s">
        <v>919</v>
      </c>
      <c r="E19" s="459" t="s">
        <v>919</v>
      </c>
      <c r="F19" s="459" t="s">
        <v>919</v>
      </c>
      <c r="G19" s="459" t="s">
        <v>919</v>
      </c>
      <c r="H19" s="459" t="s">
        <v>919</v>
      </c>
      <c r="I19" s="459" t="s">
        <v>919</v>
      </c>
      <c r="J19" s="459" t="s">
        <v>919</v>
      </c>
      <c r="K19" s="459" t="s">
        <v>919</v>
      </c>
      <c r="L19" s="459" t="s">
        <v>919</v>
      </c>
      <c r="M19" s="459" t="s">
        <v>919</v>
      </c>
      <c r="N19" s="459" t="s">
        <v>919</v>
      </c>
      <c r="O19" s="459" t="s">
        <v>919</v>
      </c>
      <c r="P19" s="459" t="s">
        <v>919</v>
      </c>
    </row>
    <row r="20" spans="1:16" s="320" customFormat="1" ht="13.5" customHeight="1">
      <c r="A20" s="5">
        <v>10</v>
      </c>
      <c r="B20" s="156" t="s">
        <v>887</v>
      </c>
      <c r="C20" s="459" t="s">
        <v>919</v>
      </c>
      <c r="D20" s="459" t="s">
        <v>919</v>
      </c>
      <c r="E20" s="459" t="s">
        <v>919</v>
      </c>
      <c r="F20" s="459" t="s">
        <v>919</v>
      </c>
      <c r="G20" s="459" t="s">
        <v>919</v>
      </c>
      <c r="H20" s="459" t="s">
        <v>919</v>
      </c>
      <c r="I20" s="459" t="s">
        <v>919</v>
      </c>
      <c r="J20" s="459" t="s">
        <v>919</v>
      </c>
      <c r="K20" s="459" t="s">
        <v>919</v>
      </c>
      <c r="L20" s="459" t="s">
        <v>919</v>
      </c>
      <c r="M20" s="459" t="s">
        <v>919</v>
      </c>
      <c r="N20" s="459" t="s">
        <v>919</v>
      </c>
      <c r="O20" s="459" t="s">
        <v>919</v>
      </c>
      <c r="P20" s="459" t="s">
        <v>919</v>
      </c>
    </row>
    <row r="21" spans="1:16" s="320" customFormat="1" ht="13.5" customHeight="1">
      <c r="A21" s="5">
        <v>11</v>
      </c>
      <c r="B21" s="156" t="s">
        <v>888</v>
      </c>
      <c r="C21" s="459" t="s">
        <v>919</v>
      </c>
      <c r="D21" s="459" t="s">
        <v>919</v>
      </c>
      <c r="E21" s="459" t="s">
        <v>919</v>
      </c>
      <c r="F21" s="459" t="s">
        <v>919</v>
      </c>
      <c r="G21" s="459" t="s">
        <v>919</v>
      </c>
      <c r="H21" s="459" t="s">
        <v>919</v>
      </c>
      <c r="I21" s="459" t="s">
        <v>919</v>
      </c>
      <c r="J21" s="459" t="s">
        <v>919</v>
      </c>
      <c r="K21" s="459" t="s">
        <v>919</v>
      </c>
      <c r="L21" s="459" t="s">
        <v>919</v>
      </c>
      <c r="M21" s="459" t="s">
        <v>919</v>
      </c>
      <c r="N21" s="459" t="s">
        <v>919</v>
      </c>
      <c r="O21" s="459" t="s">
        <v>919</v>
      </c>
      <c r="P21" s="459" t="s">
        <v>919</v>
      </c>
    </row>
    <row r="22" spans="1:16" s="320" customFormat="1" ht="13.5" customHeight="1">
      <c r="A22" s="5">
        <v>12</v>
      </c>
      <c r="B22" s="156" t="s">
        <v>889</v>
      </c>
      <c r="C22" s="459" t="s">
        <v>919</v>
      </c>
      <c r="D22" s="459" t="s">
        <v>919</v>
      </c>
      <c r="E22" s="459" t="s">
        <v>919</v>
      </c>
      <c r="F22" s="459" t="s">
        <v>919</v>
      </c>
      <c r="G22" s="459" t="s">
        <v>919</v>
      </c>
      <c r="H22" s="459" t="s">
        <v>919</v>
      </c>
      <c r="I22" s="459" t="s">
        <v>919</v>
      </c>
      <c r="J22" s="459" t="s">
        <v>919</v>
      </c>
      <c r="K22" s="459" t="s">
        <v>919</v>
      </c>
      <c r="L22" s="459" t="s">
        <v>919</v>
      </c>
      <c r="M22" s="459" t="s">
        <v>919</v>
      </c>
      <c r="N22" s="459" t="s">
        <v>919</v>
      </c>
      <c r="O22" s="459" t="s">
        <v>919</v>
      </c>
      <c r="P22" s="459" t="s">
        <v>919</v>
      </c>
    </row>
    <row r="23" spans="1:16" s="320" customFormat="1" ht="13.5" customHeight="1">
      <c r="A23" s="5">
        <v>13</v>
      </c>
      <c r="B23" s="156" t="s">
        <v>890</v>
      </c>
      <c r="C23" s="459" t="s">
        <v>919</v>
      </c>
      <c r="D23" s="459" t="s">
        <v>919</v>
      </c>
      <c r="E23" s="459" t="s">
        <v>919</v>
      </c>
      <c r="F23" s="459" t="s">
        <v>919</v>
      </c>
      <c r="G23" s="459" t="s">
        <v>919</v>
      </c>
      <c r="H23" s="459" t="s">
        <v>919</v>
      </c>
      <c r="I23" s="459" t="s">
        <v>919</v>
      </c>
      <c r="J23" s="459" t="s">
        <v>919</v>
      </c>
      <c r="K23" s="459" t="s">
        <v>919</v>
      </c>
      <c r="L23" s="459" t="s">
        <v>919</v>
      </c>
      <c r="M23" s="459" t="s">
        <v>919</v>
      </c>
      <c r="N23" s="459" t="s">
        <v>919</v>
      </c>
      <c r="O23" s="459" t="s">
        <v>919</v>
      </c>
      <c r="P23" s="459" t="s">
        <v>919</v>
      </c>
    </row>
    <row r="24" spans="1:16" s="320" customFormat="1" ht="13.5" customHeight="1">
      <c r="A24" s="5">
        <v>14</v>
      </c>
      <c r="B24" s="156" t="s">
        <v>891</v>
      </c>
      <c r="C24" s="459" t="s">
        <v>919</v>
      </c>
      <c r="D24" s="459" t="s">
        <v>919</v>
      </c>
      <c r="E24" s="459" t="s">
        <v>919</v>
      </c>
      <c r="F24" s="459" t="s">
        <v>919</v>
      </c>
      <c r="G24" s="459" t="s">
        <v>919</v>
      </c>
      <c r="H24" s="459" t="s">
        <v>919</v>
      </c>
      <c r="I24" s="459" t="s">
        <v>919</v>
      </c>
      <c r="J24" s="459" t="s">
        <v>919</v>
      </c>
      <c r="K24" s="459" t="s">
        <v>919</v>
      </c>
      <c r="L24" s="459" t="s">
        <v>919</v>
      </c>
      <c r="M24" s="459" t="s">
        <v>919</v>
      </c>
      <c r="N24" s="459" t="s">
        <v>919</v>
      </c>
      <c r="O24" s="459" t="s">
        <v>919</v>
      </c>
      <c r="P24" s="459" t="s">
        <v>919</v>
      </c>
    </row>
    <row r="25" spans="1:16" s="320" customFormat="1" ht="13.5" customHeight="1">
      <c r="A25" s="5">
        <v>15</v>
      </c>
      <c r="B25" s="156" t="s">
        <v>892</v>
      </c>
      <c r="C25" s="459" t="s">
        <v>919</v>
      </c>
      <c r="D25" s="459" t="s">
        <v>919</v>
      </c>
      <c r="E25" s="459" t="s">
        <v>919</v>
      </c>
      <c r="F25" s="459" t="s">
        <v>919</v>
      </c>
      <c r="G25" s="459" t="s">
        <v>919</v>
      </c>
      <c r="H25" s="459" t="s">
        <v>919</v>
      </c>
      <c r="I25" s="459" t="s">
        <v>919</v>
      </c>
      <c r="J25" s="459" t="s">
        <v>919</v>
      </c>
      <c r="K25" s="459" t="s">
        <v>919</v>
      </c>
      <c r="L25" s="459" t="s">
        <v>919</v>
      </c>
      <c r="M25" s="459" t="s">
        <v>919</v>
      </c>
      <c r="N25" s="459" t="s">
        <v>919</v>
      </c>
      <c r="O25" s="459" t="s">
        <v>919</v>
      </c>
      <c r="P25" s="459" t="s">
        <v>919</v>
      </c>
    </row>
    <row r="26" spans="1:16" s="320" customFormat="1" ht="13.5" customHeight="1">
      <c r="A26" s="5">
        <v>16</v>
      </c>
      <c r="B26" s="156" t="s">
        <v>893</v>
      </c>
      <c r="C26" s="459" t="s">
        <v>919</v>
      </c>
      <c r="D26" s="459" t="s">
        <v>919</v>
      </c>
      <c r="E26" s="459" t="s">
        <v>919</v>
      </c>
      <c r="F26" s="459" t="s">
        <v>919</v>
      </c>
      <c r="G26" s="459" t="s">
        <v>919</v>
      </c>
      <c r="H26" s="459" t="s">
        <v>919</v>
      </c>
      <c r="I26" s="459" t="s">
        <v>919</v>
      </c>
      <c r="J26" s="459" t="s">
        <v>919</v>
      </c>
      <c r="K26" s="459" t="s">
        <v>919</v>
      </c>
      <c r="L26" s="459" t="s">
        <v>919</v>
      </c>
      <c r="M26" s="459" t="s">
        <v>919</v>
      </c>
      <c r="N26" s="459" t="s">
        <v>919</v>
      </c>
      <c r="O26" s="459" t="s">
        <v>919</v>
      </c>
      <c r="P26" s="459" t="s">
        <v>919</v>
      </c>
    </row>
    <row r="27" spans="1:16" s="320" customFormat="1" ht="13.5" customHeight="1">
      <c r="A27" s="5">
        <v>17</v>
      </c>
      <c r="B27" s="156" t="s">
        <v>894</v>
      </c>
      <c r="C27" s="459" t="s">
        <v>919</v>
      </c>
      <c r="D27" s="459" t="s">
        <v>919</v>
      </c>
      <c r="E27" s="459" t="s">
        <v>919</v>
      </c>
      <c r="F27" s="459" t="s">
        <v>919</v>
      </c>
      <c r="G27" s="459" t="s">
        <v>919</v>
      </c>
      <c r="H27" s="459" t="s">
        <v>919</v>
      </c>
      <c r="I27" s="459" t="s">
        <v>919</v>
      </c>
      <c r="J27" s="459" t="s">
        <v>919</v>
      </c>
      <c r="K27" s="459" t="s">
        <v>919</v>
      </c>
      <c r="L27" s="459" t="s">
        <v>919</v>
      </c>
      <c r="M27" s="459" t="s">
        <v>919</v>
      </c>
      <c r="N27" s="459" t="s">
        <v>919</v>
      </c>
      <c r="O27" s="459" t="s">
        <v>919</v>
      </c>
      <c r="P27" s="459" t="s">
        <v>919</v>
      </c>
    </row>
    <row r="28" spans="1:16" s="320" customFormat="1" ht="13.5" customHeight="1">
      <c r="A28" s="5">
        <v>18</v>
      </c>
      <c r="B28" s="156" t="s">
        <v>895</v>
      </c>
      <c r="C28" s="459" t="s">
        <v>919</v>
      </c>
      <c r="D28" s="459" t="s">
        <v>919</v>
      </c>
      <c r="E28" s="459" t="s">
        <v>919</v>
      </c>
      <c r="F28" s="459" t="s">
        <v>919</v>
      </c>
      <c r="G28" s="459" t="s">
        <v>919</v>
      </c>
      <c r="H28" s="459" t="s">
        <v>919</v>
      </c>
      <c r="I28" s="459" t="s">
        <v>919</v>
      </c>
      <c r="J28" s="459" t="s">
        <v>919</v>
      </c>
      <c r="K28" s="459" t="s">
        <v>919</v>
      </c>
      <c r="L28" s="459" t="s">
        <v>919</v>
      </c>
      <c r="M28" s="459" t="s">
        <v>919</v>
      </c>
      <c r="N28" s="459" t="s">
        <v>919</v>
      </c>
      <c r="O28" s="459" t="s">
        <v>919</v>
      </c>
      <c r="P28" s="459" t="s">
        <v>919</v>
      </c>
    </row>
    <row r="29" spans="1:16" s="320" customFormat="1" ht="13.5" customHeight="1">
      <c r="A29" s="5">
        <v>19</v>
      </c>
      <c r="B29" s="156" t="s">
        <v>896</v>
      </c>
      <c r="C29" s="459" t="s">
        <v>919</v>
      </c>
      <c r="D29" s="459" t="s">
        <v>919</v>
      </c>
      <c r="E29" s="459" t="s">
        <v>919</v>
      </c>
      <c r="F29" s="459" t="s">
        <v>919</v>
      </c>
      <c r="G29" s="459" t="s">
        <v>919</v>
      </c>
      <c r="H29" s="459" t="s">
        <v>919</v>
      </c>
      <c r="I29" s="459" t="s">
        <v>919</v>
      </c>
      <c r="J29" s="459" t="s">
        <v>919</v>
      </c>
      <c r="K29" s="459" t="s">
        <v>919</v>
      </c>
      <c r="L29" s="459" t="s">
        <v>919</v>
      </c>
      <c r="M29" s="459" t="s">
        <v>919</v>
      </c>
      <c r="N29" s="459" t="s">
        <v>919</v>
      </c>
      <c r="O29" s="459" t="s">
        <v>919</v>
      </c>
      <c r="P29" s="459" t="s">
        <v>919</v>
      </c>
    </row>
    <row r="30" spans="1:16" s="320" customFormat="1" ht="13.5" customHeight="1">
      <c r="A30" s="5">
        <v>20</v>
      </c>
      <c r="B30" s="156" t="s">
        <v>897</v>
      </c>
      <c r="C30" s="459" t="s">
        <v>919</v>
      </c>
      <c r="D30" s="459" t="s">
        <v>919</v>
      </c>
      <c r="E30" s="459" t="s">
        <v>919</v>
      </c>
      <c r="F30" s="459" t="s">
        <v>919</v>
      </c>
      <c r="G30" s="459" t="s">
        <v>919</v>
      </c>
      <c r="H30" s="459" t="s">
        <v>919</v>
      </c>
      <c r="I30" s="459" t="s">
        <v>919</v>
      </c>
      <c r="J30" s="459" t="s">
        <v>919</v>
      </c>
      <c r="K30" s="459" t="s">
        <v>919</v>
      </c>
      <c r="L30" s="459" t="s">
        <v>919</v>
      </c>
      <c r="M30" s="459" t="s">
        <v>919</v>
      </c>
      <c r="N30" s="459" t="s">
        <v>919</v>
      </c>
      <c r="O30" s="459" t="s">
        <v>919</v>
      </c>
      <c r="P30" s="459" t="s">
        <v>919</v>
      </c>
    </row>
    <row r="31" spans="1:16" s="320" customFormat="1" ht="13.5" customHeight="1">
      <c r="A31" s="5">
        <v>21</v>
      </c>
      <c r="B31" s="156" t="s">
        <v>898</v>
      </c>
      <c r="C31" s="459" t="s">
        <v>919</v>
      </c>
      <c r="D31" s="459" t="s">
        <v>919</v>
      </c>
      <c r="E31" s="459" t="s">
        <v>919</v>
      </c>
      <c r="F31" s="459" t="s">
        <v>919</v>
      </c>
      <c r="G31" s="459" t="s">
        <v>919</v>
      </c>
      <c r="H31" s="459" t="s">
        <v>919</v>
      </c>
      <c r="I31" s="459" t="s">
        <v>919</v>
      </c>
      <c r="J31" s="459" t="s">
        <v>919</v>
      </c>
      <c r="K31" s="459" t="s">
        <v>919</v>
      </c>
      <c r="L31" s="459" t="s">
        <v>919</v>
      </c>
      <c r="M31" s="459" t="s">
        <v>919</v>
      </c>
      <c r="N31" s="459" t="s">
        <v>919</v>
      </c>
      <c r="O31" s="459" t="s">
        <v>919</v>
      </c>
      <c r="P31" s="459" t="s">
        <v>919</v>
      </c>
    </row>
    <row r="32" spans="1:16" s="320" customFormat="1" ht="13.5" customHeight="1">
      <c r="A32" s="5">
        <v>22</v>
      </c>
      <c r="B32" s="156" t="s">
        <v>899</v>
      </c>
      <c r="C32" s="459" t="s">
        <v>919</v>
      </c>
      <c r="D32" s="459" t="s">
        <v>919</v>
      </c>
      <c r="E32" s="459" t="s">
        <v>919</v>
      </c>
      <c r="F32" s="459" t="s">
        <v>919</v>
      </c>
      <c r="G32" s="459" t="s">
        <v>919</v>
      </c>
      <c r="H32" s="459" t="s">
        <v>919</v>
      </c>
      <c r="I32" s="459" t="s">
        <v>919</v>
      </c>
      <c r="J32" s="459" t="s">
        <v>919</v>
      </c>
      <c r="K32" s="459" t="s">
        <v>919</v>
      </c>
      <c r="L32" s="459" t="s">
        <v>919</v>
      </c>
      <c r="M32" s="459" t="s">
        <v>919</v>
      </c>
      <c r="N32" s="459" t="s">
        <v>919</v>
      </c>
      <c r="O32" s="459" t="s">
        <v>919</v>
      </c>
      <c r="P32" s="459" t="s">
        <v>919</v>
      </c>
    </row>
    <row r="33" spans="1:16" s="320" customFormat="1" ht="13.5" customHeight="1">
      <c r="A33" s="5">
        <v>23</v>
      </c>
      <c r="B33" s="156" t="s">
        <v>900</v>
      </c>
      <c r="C33" s="459" t="s">
        <v>919</v>
      </c>
      <c r="D33" s="459" t="s">
        <v>919</v>
      </c>
      <c r="E33" s="459" t="s">
        <v>919</v>
      </c>
      <c r="F33" s="459" t="s">
        <v>919</v>
      </c>
      <c r="G33" s="459" t="s">
        <v>919</v>
      </c>
      <c r="H33" s="459" t="s">
        <v>919</v>
      </c>
      <c r="I33" s="459" t="s">
        <v>919</v>
      </c>
      <c r="J33" s="459" t="s">
        <v>919</v>
      </c>
      <c r="K33" s="459" t="s">
        <v>919</v>
      </c>
      <c r="L33" s="459" t="s">
        <v>919</v>
      </c>
      <c r="M33" s="459" t="s">
        <v>919</v>
      </c>
      <c r="N33" s="459" t="s">
        <v>919</v>
      </c>
      <c r="O33" s="459" t="s">
        <v>919</v>
      </c>
      <c r="P33" s="459" t="s">
        <v>919</v>
      </c>
    </row>
    <row r="34" spans="1:16" s="320" customFormat="1" ht="13.5" customHeight="1">
      <c r="A34" s="5">
        <v>24</v>
      </c>
      <c r="B34" s="156" t="s">
        <v>901</v>
      </c>
      <c r="C34" s="459" t="s">
        <v>919</v>
      </c>
      <c r="D34" s="459" t="s">
        <v>919</v>
      </c>
      <c r="E34" s="459" t="s">
        <v>919</v>
      </c>
      <c r="F34" s="459" t="s">
        <v>919</v>
      </c>
      <c r="G34" s="459" t="s">
        <v>919</v>
      </c>
      <c r="H34" s="459" t="s">
        <v>919</v>
      </c>
      <c r="I34" s="459" t="s">
        <v>919</v>
      </c>
      <c r="J34" s="459" t="s">
        <v>919</v>
      </c>
      <c r="K34" s="459" t="s">
        <v>919</v>
      </c>
      <c r="L34" s="459" t="s">
        <v>919</v>
      </c>
      <c r="M34" s="459" t="s">
        <v>919</v>
      </c>
      <c r="N34" s="459" t="s">
        <v>919</v>
      </c>
      <c r="O34" s="459" t="s">
        <v>919</v>
      </c>
      <c r="P34" s="459" t="s">
        <v>919</v>
      </c>
    </row>
    <row r="35" spans="1:16" s="320" customFormat="1" ht="13.5" customHeight="1">
      <c r="A35" s="5">
        <v>25</v>
      </c>
      <c r="B35" s="156" t="s">
        <v>902</v>
      </c>
      <c r="C35" s="459" t="s">
        <v>919</v>
      </c>
      <c r="D35" s="459" t="s">
        <v>919</v>
      </c>
      <c r="E35" s="459" t="s">
        <v>919</v>
      </c>
      <c r="F35" s="459" t="s">
        <v>919</v>
      </c>
      <c r="G35" s="459" t="s">
        <v>919</v>
      </c>
      <c r="H35" s="459" t="s">
        <v>919</v>
      </c>
      <c r="I35" s="459" t="s">
        <v>919</v>
      </c>
      <c r="J35" s="459" t="s">
        <v>919</v>
      </c>
      <c r="K35" s="459" t="s">
        <v>919</v>
      </c>
      <c r="L35" s="459" t="s">
        <v>919</v>
      </c>
      <c r="M35" s="459" t="s">
        <v>919</v>
      </c>
      <c r="N35" s="459" t="s">
        <v>919</v>
      </c>
      <c r="O35" s="459" t="s">
        <v>919</v>
      </c>
      <c r="P35" s="459" t="s">
        <v>919</v>
      </c>
    </row>
    <row r="36" spans="1:16" s="320" customFormat="1" ht="13.5" customHeight="1">
      <c r="A36" s="5">
        <v>26</v>
      </c>
      <c r="B36" s="156" t="s">
        <v>903</v>
      </c>
      <c r="C36" s="459" t="s">
        <v>919</v>
      </c>
      <c r="D36" s="459" t="s">
        <v>919</v>
      </c>
      <c r="E36" s="459" t="s">
        <v>919</v>
      </c>
      <c r="F36" s="459" t="s">
        <v>919</v>
      </c>
      <c r="G36" s="459" t="s">
        <v>919</v>
      </c>
      <c r="H36" s="459" t="s">
        <v>919</v>
      </c>
      <c r="I36" s="459" t="s">
        <v>919</v>
      </c>
      <c r="J36" s="459" t="s">
        <v>919</v>
      </c>
      <c r="K36" s="459" t="s">
        <v>919</v>
      </c>
      <c r="L36" s="459" t="s">
        <v>919</v>
      </c>
      <c r="M36" s="459" t="s">
        <v>919</v>
      </c>
      <c r="N36" s="459" t="s">
        <v>919</v>
      </c>
      <c r="O36" s="459" t="s">
        <v>919</v>
      </c>
      <c r="P36" s="459" t="s">
        <v>919</v>
      </c>
    </row>
    <row r="37" spans="1:16" s="320" customFormat="1" ht="13.5" customHeight="1">
      <c r="A37" s="5">
        <v>27</v>
      </c>
      <c r="B37" s="156" t="s">
        <v>904</v>
      </c>
      <c r="C37" s="459" t="s">
        <v>919</v>
      </c>
      <c r="D37" s="459" t="s">
        <v>919</v>
      </c>
      <c r="E37" s="459" t="s">
        <v>919</v>
      </c>
      <c r="F37" s="459" t="s">
        <v>919</v>
      </c>
      <c r="G37" s="459" t="s">
        <v>919</v>
      </c>
      <c r="H37" s="459" t="s">
        <v>919</v>
      </c>
      <c r="I37" s="459" t="s">
        <v>919</v>
      </c>
      <c r="J37" s="459" t="s">
        <v>919</v>
      </c>
      <c r="K37" s="459" t="s">
        <v>919</v>
      </c>
      <c r="L37" s="459" t="s">
        <v>919</v>
      </c>
      <c r="M37" s="459" t="s">
        <v>919</v>
      </c>
      <c r="N37" s="459" t="s">
        <v>919</v>
      </c>
      <c r="O37" s="459" t="s">
        <v>919</v>
      </c>
      <c r="P37" s="459" t="s">
        <v>919</v>
      </c>
    </row>
    <row r="38" spans="1:16" s="320" customFormat="1" ht="13.5" customHeight="1">
      <c r="A38" s="5">
        <v>28</v>
      </c>
      <c r="B38" s="156" t="s">
        <v>905</v>
      </c>
      <c r="C38" s="459" t="s">
        <v>919</v>
      </c>
      <c r="D38" s="459" t="s">
        <v>919</v>
      </c>
      <c r="E38" s="459" t="s">
        <v>919</v>
      </c>
      <c r="F38" s="459" t="s">
        <v>919</v>
      </c>
      <c r="G38" s="459" t="s">
        <v>919</v>
      </c>
      <c r="H38" s="459" t="s">
        <v>919</v>
      </c>
      <c r="I38" s="459" t="s">
        <v>919</v>
      </c>
      <c r="J38" s="459" t="s">
        <v>919</v>
      </c>
      <c r="K38" s="459" t="s">
        <v>919</v>
      </c>
      <c r="L38" s="459" t="s">
        <v>919</v>
      </c>
      <c r="M38" s="459" t="s">
        <v>919</v>
      </c>
      <c r="N38" s="459" t="s">
        <v>919</v>
      </c>
      <c r="O38" s="459" t="s">
        <v>919</v>
      </c>
      <c r="P38" s="459" t="s">
        <v>919</v>
      </c>
    </row>
    <row r="39" spans="1:16" ht="13.5" customHeight="1">
      <c r="A39" s="5">
        <v>29</v>
      </c>
      <c r="B39" s="156" t="s">
        <v>906</v>
      </c>
      <c r="C39" s="459" t="s">
        <v>919</v>
      </c>
      <c r="D39" s="459" t="s">
        <v>919</v>
      </c>
      <c r="E39" s="459" t="s">
        <v>919</v>
      </c>
      <c r="F39" s="459" t="s">
        <v>919</v>
      </c>
      <c r="G39" s="459" t="s">
        <v>919</v>
      </c>
      <c r="H39" s="459" t="s">
        <v>919</v>
      </c>
      <c r="I39" s="459" t="s">
        <v>919</v>
      </c>
      <c r="J39" s="459" t="s">
        <v>919</v>
      </c>
      <c r="K39" s="459" t="s">
        <v>919</v>
      </c>
      <c r="L39" s="459" t="s">
        <v>919</v>
      </c>
      <c r="M39" s="459" t="s">
        <v>919</v>
      </c>
      <c r="N39" s="459" t="s">
        <v>919</v>
      </c>
      <c r="O39" s="459" t="s">
        <v>919</v>
      </c>
      <c r="P39" s="459" t="s">
        <v>919</v>
      </c>
    </row>
    <row r="40" spans="1:16" ht="13.5" customHeight="1">
      <c r="A40" s="5">
        <v>30</v>
      </c>
      <c r="B40" s="156" t="s">
        <v>907</v>
      </c>
      <c r="C40" s="459" t="s">
        <v>919</v>
      </c>
      <c r="D40" s="459" t="s">
        <v>919</v>
      </c>
      <c r="E40" s="459" t="s">
        <v>919</v>
      </c>
      <c r="F40" s="459" t="s">
        <v>919</v>
      </c>
      <c r="G40" s="459" t="s">
        <v>919</v>
      </c>
      <c r="H40" s="459" t="s">
        <v>919</v>
      </c>
      <c r="I40" s="459" t="s">
        <v>919</v>
      </c>
      <c r="J40" s="459" t="s">
        <v>919</v>
      </c>
      <c r="K40" s="459" t="s">
        <v>919</v>
      </c>
      <c r="L40" s="459" t="s">
        <v>919</v>
      </c>
      <c r="M40" s="459" t="s">
        <v>919</v>
      </c>
      <c r="N40" s="459" t="s">
        <v>919</v>
      </c>
      <c r="O40" s="459" t="s">
        <v>919</v>
      </c>
      <c r="P40" s="459" t="s">
        <v>919</v>
      </c>
    </row>
    <row r="41" spans="1:16" ht="13.5" customHeight="1">
      <c r="A41" s="5">
        <v>31</v>
      </c>
      <c r="B41" s="321" t="s">
        <v>908</v>
      </c>
      <c r="C41" s="459" t="s">
        <v>919</v>
      </c>
      <c r="D41" s="459" t="s">
        <v>919</v>
      </c>
      <c r="E41" s="459" t="s">
        <v>919</v>
      </c>
      <c r="F41" s="459" t="s">
        <v>919</v>
      </c>
      <c r="G41" s="459" t="s">
        <v>919</v>
      </c>
      <c r="H41" s="459" t="s">
        <v>919</v>
      </c>
      <c r="I41" s="459" t="s">
        <v>919</v>
      </c>
      <c r="J41" s="459" t="s">
        <v>919</v>
      </c>
      <c r="K41" s="459" t="s">
        <v>919</v>
      </c>
      <c r="L41" s="459" t="s">
        <v>919</v>
      </c>
      <c r="M41" s="459" t="s">
        <v>919</v>
      </c>
      <c r="N41" s="459" t="s">
        <v>919</v>
      </c>
      <c r="O41" s="459" t="s">
        <v>919</v>
      </c>
      <c r="P41" s="459" t="s">
        <v>919</v>
      </c>
    </row>
    <row r="42" spans="1:16" ht="13.5" customHeight="1">
      <c r="A42" s="5">
        <v>32</v>
      </c>
      <c r="B42" s="321" t="s">
        <v>909</v>
      </c>
      <c r="C42" s="459" t="s">
        <v>919</v>
      </c>
      <c r="D42" s="459" t="s">
        <v>919</v>
      </c>
      <c r="E42" s="459" t="s">
        <v>919</v>
      </c>
      <c r="F42" s="459" t="s">
        <v>919</v>
      </c>
      <c r="G42" s="459" t="s">
        <v>919</v>
      </c>
      <c r="H42" s="459" t="s">
        <v>919</v>
      </c>
      <c r="I42" s="459" t="s">
        <v>919</v>
      </c>
      <c r="J42" s="459" t="s">
        <v>919</v>
      </c>
      <c r="K42" s="459" t="s">
        <v>919</v>
      </c>
      <c r="L42" s="459" t="s">
        <v>919</v>
      </c>
      <c r="M42" s="459" t="s">
        <v>919</v>
      </c>
      <c r="N42" s="459" t="s">
        <v>919</v>
      </c>
      <c r="O42" s="459" t="s">
        <v>919</v>
      </c>
      <c r="P42" s="459" t="s">
        <v>919</v>
      </c>
    </row>
    <row r="43" spans="1:16" ht="13.5" customHeight="1">
      <c r="A43" s="5">
        <v>33</v>
      </c>
      <c r="B43" s="321" t="s">
        <v>910</v>
      </c>
      <c r="C43" s="459" t="s">
        <v>919</v>
      </c>
      <c r="D43" s="459" t="s">
        <v>919</v>
      </c>
      <c r="E43" s="459" t="s">
        <v>919</v>
      </c>
      <c r="F43" s="459" t="s">
        <v>919</v>
      </c>
      <c r="G43" s="459" t="s">
        <v>919</v>
      </c>
      <c r="H43" s="459" t="s">
        <v>919</v>
      </c>
      <c r="I43" s="459" t="s">
        <v>919</v>
      </c>
      <c r="J43" s="459" t="s">
        <v>919</v>
      </c>
      <c r="K43" s="459" t="s">
        <v>919</v>
      </c>
      <c r="L43" s="459" t="s">
        <v>919</v>
      </c>
      <c r="M43" s="459" t="s">
        <v>919</v>
      </c>
      <c r="N43" s="459" t="s">
        <v>919</v>
      </c>
      <c r="O43" s="459" t="s">
        <v>919</v>
      </c>
      <c r="P43" s="459" t="s">
        <v>919</v>
      </c>
    </row>
    <row r="44" spans="1:16" ht="13.5" customHeight="1">
      <c r="A44" s="5">
        <v>34</v>
      </c>
      <c r="B44" s="321" t="s">
        <v>911</v>
      </c>
      <c r="C44" s="459" t="s">
        <v>919</v>
      </c>
      <c r="D44" s="459" t="s">
        <v>919</v>
      </c>
      <c r="E44" s="459" t="s">
        <v>919</v>
      </c>
      <c r="F44" s="459" t="s">
        <v>919</v>
      </c>
      <c r="G44" s="459" t="s">
        <v>919</v>
      </c>
      <c r="H44" s="459" t="s">
        <v>919</v>
      </c>
      <c r="I44" s="459" t="s">
        <v>919</v>
      </c>
      <c r="J44" s="459" t="s">
        <v>919</v>
      </c>
      <c r="K44" s="459" t="s">
        <v>919</v>
      </c>
      <c r="L44" s="459" t="s">
        <v>919</v>
      </c>
      <c r="M44" s="459" t="s">
        <v>919</v>
      </c>
      <c r="N44" s="459" t="s">
        <v>919</v>
      </c>
      <c r="O44" s="459" t="s">
        <v>919</v>
      </c>
      <c r="P44" s="459" t="s">
        <v>919</v>
      </c>
    </row>
    <row r="45" spans="1:16" ht="13.5" customHeight="1">
      <c r="A45" s="5">
        <v>35</v>
      </c>
      <c r="B45" s="321" t="s">
        <v>912</v>
      </c>
      <c r="C45" s="459" t="s">
        <v>919</v>
      </c>
      <c r="D45" s="459" t="s">
        <v>919</v>
      </c>
      <c r="E45" s="459" t="s">
        <v>919</v>
      </c>
      <c r="F45" s="459" t="s">
        <v>919</v>
      </c>
      <c r="G45" s="459" t="s">
        <v>919</v>
      </c>
      <c r="H45" s="459" t="s">
        <v>919</v>
      </c>
      <c r="I45" s="459" t="s">
        <v>919</v>
      </c>
      <c r="J45" s="459" t="s">
        <v>919</v>
      </c>
      <c r="K45" s="459" t="s">
        <v>919</v>
      </c>
      <c r="L45" s="459" t="s">
        <v>919</v>
      </c>
      <c r="M45" s="459" t="s">
        <v>919</v>
      </c>
      <c r="N45" s="459" t="s">
        <v>919</v>
      </c>
      <c r="O45" s="459" t="s">
        <v>919</v>
      </c>
      <c r="P45" s="459" t="s">
        <v>919</v>
      </c>
    </row>
    <row r="46" spans="1:16" ht="13.5" customHeight="1">
      <c r="A46" s="5">
        <v>36</v>
      </c>
      <c r="B46" s="321" t="s">
        <v>913</v>
      </c>
      <c r="C46" s="459" t="s">
        <v>919</v>
      </c>
      <c r="D46" s="459" t="s">
        <v>919</v>
      </c>
      <c r="E46" s="459" t="s">
        <v>919</v>
      </c>
      <c r="F46" s="459" t="s">
        <v>919</v>
      </c>
      <c r="G46" s="459" t="s">
        <v>919</v>
      </c>
      <c r="H46" s="459" t="s">
        <v>919</v>
      </c>
      <c r="I46" s="459" t="s">
        <v>919</v>
      </c>
      <c r="J46" s="459" t="s">
        <v>919</v>
      </c>
      <c r="K46" s="459" t="s">
        <v>919</v>
      </c>
      <c r="L46" s="459" t="s">
        <v>919</v>
      </c>
      <c r="M46" s="459" t="s">
        <v>919</v>
      </c>
      <c r="N46" s="459" t="s">
        <v>919</v>
      </c>
      <c r="O46" s="459" t="s">
        <v>919</v>
      </c>
      <c r="P46" s="459" t="s">
        <v>919</v>
      </c>
    </row>
    <row r="47" spans="1:16" ht="13.5" customHeight="1">
      <c r="A47" s="5">
        <v>37</v>
      </c>
      <c r="B47" s="321" t="s">
        <v>914</v>
      </c>
      <c r="C47" s="459" t="s">
        <v>919</v>
      </c>
      <c r="D47" s="459" t="s">
        <v>919</v>
      </c>
      <c r="E47" s="459" t="s">
        <v>919</v>
      </c>
      <c r="F47" s="459" t="s">
        <v>919</v>
      </c>
      <c r="G47" s="459" t="s">
        <v>919</v>
      </c>
      <c r="H47" s="459" t="s">
        <v>919</v>
      </c>
      <c r="I47" s="459" t="s">
        <v>919</v>
      </c>
      <c r="J47" s="459" t="s">
        <v>919</v>
      </c>
      <c r="K47" s="459" t="s">
        <v>919</v>
      </c>
      <c r="L47" s="459" t="s">
        <v>919</v>
      </c>
      <c r="M47" s="459" t="s">
        <v>919</v>
      </c>
      <c r="N47" s="459" t="s">
        <v>919</v>
      </c>
      <c r="O47" s="459" t="s">
        <v>919</v>
      </c>
      <c r="P47" s="459" t="s">
        <v>919</v>
      </c>
    </row>
    <row r="48" spans="1:16" ht="13.5" customHeight="1">
      <c r="A48" s="5">
        <v>38</v>
      </c>
      <c r="B48" s="321" t="s">
        <v>915</v>
      </c>
      <c r="C48" s="459" t="s">
        <v>919</v>
      </c>
      <c r="D48" s="459" t="s">
        <v>919</v>
      </c>
      <c r="E48" s="459" t="s">
        <v>919</v>
      </c>
      <c r="F48" s="459" t="s">
        <v>919</v>
      </c>
      <c r="G48" s="459" t="s">
        <v>919</v>
      </c>
      <c r="H48" s="459" t="s">
        <v>919</v>
      </c>
      <c r="I48" s="459" t="s">
        <v>919</v>
      </c>
      <c r="J48" s="459" t="s">
        <v>919</v>
      </c>
      <c r="K48" s="459" t="s">
        <v>919</v>
      </c>
      <c r="L48" s="459" t="s">
        <v>919</v>
      </c>
      <c r="M48" s="459" t="s">
        <v>919</v>
      </c>
      <c r="N48" s="459" t="s">
        <v>919</v>
      </c>
      <c r="O48" s="459" t="s">
        <v>919</v>
      </c>
      <c r="P48" s="459" t="s">
        <v>919</v>
      </c>
    </row>
    <row r="49" spans="1:16" ht="13.5" customHeight="1">
      <c r="A49" s="3" t="s">
        <v>14</v>
      </c>
      <c r="B49" s="9"/>
      <c r="C49" s="459" t="s">
        <v>919</v>
      </c>
      <c r="D49" s="459" t="s">
        <v>919</v>
      </c>
      <c r="E49" s="459" t="s">
        <v>919</v>
      </c>
      <c r="F49" s="459" t="s">
        <v>919</v>
      </c>
      <c r="G49" s="459" t="s">
        <v>919</v>
      </c>
      <c r="H49" s="459" t="s">
        <v>919</v>
      </c>
      <c r="I49" s="459" t="s">
        <v>919</v>
      </c>
      <c r="J49" s="459" t="s">
        <v>919</v>
      </c>
      <c r="K49" s="459" t="s">
        <v>919</v>
      </c>
      <c r="L49" s="459" t="s">
        <v>919</v>
      </c>
      <c r="M49" s="459" t="s">
        <v>919</v>
      </c>
      <c r="N49" s="459" t="s">
        <v>919</v>
      </c>
      <c r="O49" s="459" t="s">
        <v>919</v>
      </c>
      <c r="P49" s="459" t="s">
        <v>919</v>
      </c>
    </row>
    <row r="50" spans="1:4" ht="12.75">
      <c r="A50" s="270"/>
      <c r="B50" s="270"/>
      <c r="C50" s="270"/>
      <c r="D50" s="270"/>
    </row>
    <row r="51" spans="1:4" ht="12.75">
      <c r="A51" s="270"/>
      <c r="B51" s="270"/>
      <c r="C51" s="270"/>
      <c r="D51" s="270"/>
    </row>
    <row r="52" spans="1:4" ht="12.75">
      <c r="A52" s="271"/>
      <c r="B52" s="272"/>
      <c r="C52" s="272"/>
      <c r="D52" s="270"/>
    </row>
    <row r="53" spans="1:17" ht="12.75" customHeight="1">
      <c r="A53" s="273"/>
      <c r="B53" s="273"/>
      <c r="C53" s="273"/>
      <c r="M53" s="594" t="s">
        <v>1086</v>
      </c>
      <c r="N53" s="594"/>
      <c r="O53" s="594"/>
      <c r="P53" s="594"/>
      <c r="Q53" s="594"/>
    </row>
    <row r="54" spans="1:17" ht="12.75" customHeight="1">
      <c r="A54" s="273"/>
      <c r="B54" s="273"/>
      <c r="C54" s="273"/>
      <c r="M54" s="594"/>
      <c r="N54" s="594"/>
      <c r="O54" s="594"/>
      <c r="P54" s="594"/>
      <c r="Q54" s="594"/>
    </row>
    <row r="55" spans="13:17" ht="12.75" customHeight="1">
      <c r="M55" s="594"/>
      <c r="N55" s="594"/>
      <c r="O55" s="594"/>
      <c r="P55" s="594"/>
      <c r="Q55" s="594"/>
    </row>
    <row r="56" spans="13:17" ht="12.75" customHeight="1">
      <c r="M56" s="594"/>
      <c r="N56" s="594"/>
      <c r="O56" s="594"/>
      <c r="P56" s="594"/>
      <c r="Q56" s="594"/>
    </row>
  </sheetData>
  <sheetProtection/>
  <mergeCells count="16">
    <mergeCell ref="M53:Q56"/>
    <mergeCell ref="O8:P8"/>
    <mergeCell ref="I8:N8"/>
    <mergeCell ref="A6:N6"/>
    <mergeCell ref="D1:E1"/>
    <mergeCell ref="M1:N1"/>
    <mergeCell ref="A2:N2"/>
    <mergeCell ref="A3:N3"/>
    <mergeCell ref="A4:N5"/>
    <mergeCell ref="C8:C9"/>
    <mergeCell ref="A7:B7"/>
    <mergeCell ref="H7:N7"/>
    <mergeCell ref="A8:A9"/>
    <mergeCell ref="B8:B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61.xml><?xml version="1.0" encoding="utf-8"?>
<worksheet xmlns="http://schemas.openxmlformats.org/spreadsheetml/2006/main" xmlns:r="http://schemas.openxmlformats.org/officeDocument/2006/relationships">
  <sheetPr>
    <pageSetUpPr fitToPage="1"/>
  </sheetPr>
  <dimension ref="A1:Q58"/>
  <sheetViews>
    <sheetView zoomScale="85" zoomScaleNormal="85" zoomScaleSheetLayoutView="100" zoomScalePageLayoutView="0" workbookViewId="0" topLeftCell="A28">
      <selection activeCell="M55" sqref="M55:Q58"/>
    </sheetView>
  </sheetViews>
  <sheetFormatPr defaultColWidth="8.7109375" defaultRowHeight="12.75"/>
  <cols>
    <col min="1" max="1" width="8.7109375" style="268" customWidth="1"/>
    <col min="2" max="2" width="13.7109375" style="268" customWidth="1"/>
    <col min="3" max="3" width="11.7109375" style="268" customWidth="1"/>
    <col min="4" max="4" width="12.7109375" style="268" customWidth="1"/>
    <col min="5" max="7" width="8.7109375" style="268" customWidth="1"/>
    <col min="8" max="8" width="10.421875" style="268" customWidth="1"/>
    <col min="9" max="9" width="12.00390625" style="268" customWidth="1"/>
    <col min="10" max="10" width="12.7109375" style="268" customWidth="1"/>
    <col min="11" max="11" width="12.57421875" style="268" customWidth="1"/>
    <col min="12" max="12" width="12.00390625" style="268" customWidth="1"/>
    <col min="13" max="13" width="14.28125" style="268" customWidth="1"/>
    <col min="14" max="14" width="11.7109375" style="268" customWidth="1"/>
    <col min="15" max="16384" width="8.7109375" style="268" customWidth="1"/>
  </cols>
  <sheetData>
    <row r="1" spans="4:14" ht="12.75" customHeight="1">
      <c r="D1" s="806"/>
      <c r="E1" s="806"/>
      <c r="M1" s="808" t="s">
        <v>664</v>
      </c>
      <c r="N1" s="808"/>
    </row>
    <row r="2" spans="1:14" ht="15.75">
      <c r="A2" s="804" t="s">
        <v>0</v>
      </c>
      <c r="B2" s="804"/>
      <c r="C2" s="804"/>
      <c r="D2" s="804"/>
      <c r="E2" s="804"/>
      <c r="F2" s="804"/>
      <c r="G2" s="804"/>
      <c r="H2" s="804"/>
      <c r="I2" s="804"/>
      <c r="J2" s="804"/>
      <c r="K2" s="804"/>
      <c r="L2" s="804"/>
      <c r="M2" s="804"/>
      <c r="N2" s="804"/>
    </row>
    <row r="3" spans="1:14" ht="18">
      <c r="A3" s="805" t="s">
        <v>693</v>
      </c>
      <c r="B3" s="805"/>
      <c r="C3" s="805"/>
      <c r="D3" s="805"/>
      <c r="E3" s="805"/>
      <c r="F3" s="805"/>
      <c r="G3" s="805"/>
      <c r="H3" s="805"/>
      <c r="I3" s="805"/>
      <c r="J3" s="805"/>
      <c r="K3" s="805"/>
      <c r="L3" s="805"/>
      <c r="M3" s="805"/>
      <c r="N3" s="805"/>
    </row>
    <row r="4" spans="1:14" ht="9.75" customHeight="1">
      <c r="A4" s="818" t="s">
        <v>705</v>
      </c>
      <c r="B4" s="818"/>
      <c r="C4" s="818"/>
      <c r="D4" s="818"/>
      <c r="E4" s="818"/>
      <c r="F4" s="818"/>
      <c r="G4" s="818"/>
      <c r="H4" s="818"/>
      <c r="I4" s="818"/>
      <c r="J4" s="818"/>
      <c r="K4" s="818"/>
      <c r="L4" s="818"/>
      <c r="M4" s="818"/>
      <c r="N4" s="818"/>
    </row>
    <row r="5" spans="1:14" s="308" customFormat="1" ht="18.75" customHeight="1">
      <c r="A5" s="818"/>
      <c r="B5" s="818"/>
      <c r="C5" s="818"/>
      <c r="D5" s="818"/>
      <c r="E5" s="818"/>
      <c r="F5" s="818"/>
      <c r="G5" s="818"/>
      <c r="H5" s="818"/>
      <c r="I5" s="818"/>
      <c r="J5" s="818"/>
      <c r="K5" s="818"/>
      <c r="L5" s="818"/>
      <c r="M5" s="818"/>
      <c r="N5" s="818"/>
    </row>
    <row r="6" spans="1:14" ht="12.75">
      <c r="A6" s="807"/>
      <c r="B6" s="807"/>
      <c r="C6" s="807"/>
      <c r="D6" s="807"/>
      <c r="E6" s="807"/>
      <c r="F6" s="807"/>
      <c r="G6" s="807"/>
      <c r="H6" s="807"/>
      <c r="I6" s="807"/>
      <c r="J6" s="807"/>
      <c r="K6" s="807"/>
      <c r="L6" s="807"/>
      <c r="M6" s="807"/>
      <c r="N6" s="807"/>
    </row>
    <row r="7" spans="1:14" ht="12.75">
      <c r="A7" s="799" t="s">
        <v>876</v>
      </c>
      <c r="B7" s="799"/>
      <c r="D7" s="403"/>
      <c r="H7" s="809"/>
      <c r="I7" s="809"/>
      <c r="J7" s="809"/>
      <c r="K7" s="809"/>
      <c r="L7" s="809"/>
      <c r="M7" s="809"/>
      <c r="N7" s="809"/>
    </row>
    <row r="8" spans="1:16" ht="24.75" customHeight="1">
      <c r="A8" s="731" t="s">
        <v>2</v>
      </c>
      <c r="B8" s="731" t="s">
        <v>3</v>
      </c>
      <c r="C8" s="819" t="s">
        <v>480</v>
      </c>
      <c r="D8" s="800" t="s">
        <v>78</v>
      </c>
      <c r="E8" s="796" t="s">
        <v>79</v>
      </c>
      <c r="F8" s="797"/>
      <c r="G8" s="797"/>
      <c r="H8" s="798"/>
      <c r="I8" s="731" t="s">
        <v>645</v>
      </c>
      <c r="J8" s="731"/>
      <c r="K8" s="731"/>
      <c r="L8" s="731"/>
      <c r="M8" s="731"/>
      <c r="N8" s="731"/>
      <c r="O8" s="802" t="s">
        <v>843</v>
      </c>
      <c r="P8" s="802"/>
    </row>
    <row r="9" spans="1:16" ht="44.25" customHeight="1">
      <c r="A9" s="731"/>
      <c r="B9" s="731"/>
      <c r="C9" s="820"/>
      <c r="D9" s="801"/>
      <c r="E9" s="402" t="s">
        <v>83</v>
      </c>
      <c r="F9" s="402" t="s">
        <v>16</v>
      </c>
      <c r="G9" s="402" t="s">
        <v>36</v>
      </c>
      <c r="H9" s="402" t="s">
        <v>680</v>
      </c>
      <c r="I9" s="402" t="s">
        <v>14</v>
      </c>
      <c r="J9" s="402" t="s">
        <v>646</v>
      </c>
      <c r="K9" s="402" t="s">
        <v>647</v>
      </c>
      <c r="L9" s="402" t="s">
        <v>648</v>
      </c>
      <c r="M9" s="402" t="s">
        <v>649</v>
      </c>
      <c r="N9" s="402" t="s">
        <v>650</v>
      </c>
      <c r="O9" s="402" t="s">
        <v>856</v>
      </c>
      <c r="P9" s="402" t="s">
        <v>854</v>
      </c>
    </row>
    <row r="10" spans="1:16" s="320" customFormat="1" ht="12.75">
      <c r="A10" s="313">
        <v>1</v>
      </c>
      <c r="B10" s="313">
        <v>2</v>
      </c>
      <c r="C10" s="313">
        <v>3</v>
      </c>
      <c r="D10" s="313">
        <v>4</v>
      </c>
      <c r="E10" s="313">
        <v>5</v>
      </c>
      <c r="F10" s="313">
        <v>6</v>
      </c>
      <c r="G10" s="313">
        <v>7</v>
      </c>
      <c r="H10" s="313">
        <v>8</v>
      </c>
      <c r="I10" s="313">
        <v>9</v>
      </c>
      <c r="J10" s="313">
        <v>10</v>
      </c>
      <c r="K10" s="313">
        <v>11</v>
      </c>
      <c r="L10" s="313">
        <v>12</v>
      </c>
      <c r="M10" s="313">
        <v>13</v>
      </c>
      <c r="N10" s="313">
        <v>14</v>
      </c>
      <c r="O10" s="313">
        <v>15</v>
      </c>
      <c r="P10" s="313">
        <v>16</v>
      </c>
    </row>
    <row r="11" spans="1:16" s="320" customFormat="1" ht="13.5" customHeight="1">
      <c r="A11" s="402">
        <v>1</v>
      </c>
      <c r="B11" s="440" t="s">
        <v>878</v>
      </c>
      <c r="C11" s="459" t="s">
        <v>919</v>
      </c>
      <c r="D11" s="459" t="s">
        <v>919</v>
      </c>
      <c r="E11" s="459" t="s">
        <v>919</v>
      </c>
      <c r="F11" s="459" t="s">
        <v>919</v>
      </c>
      <c r="G11" s="459" t="s">
        <v>919</v>
      </c>
      <c r="H11" s="459" t="s">
        <v>919</v>
      </c>
      <c r="I11" s="459" t="s">
        <v>919</v>
      </c>
      <c r="J11" s="459" t="s">
        <v>919</v>
      </c>
      <c r="K11" s="459" t="s">
        <v>919</v>
      </c>
      <c r="L11" s="459" t="s">
        <v>919</v>
      </c>
      <c r="M11" s="459" t="s">
        <v>919</v>
      </c>
      <c r="N11" s="459" t="s">
        <v>919</v>
      </c>
      <c r="O11" s="459" t="s">
        <v>919</v>
      </c>
      <c r="P11" s="459" t="s">
        <v>919</v>
      </c>
    </row>
    <row r="12" spans="1:16" s="320" customFormat="1" ht="13.5" customHeight="1">
      <c r="A12" s="402">
        <v>2</v>
      </c>
      <c r="B12" s="440" t="s">
        <v>879</v>
      </c>
      <c r="C12" s="459" t="s">
        <v>919</v>
      </c>
      <c r="D12" s="459" t="s">
        <v>919</v>
      </c>
      <c r="E12" s="459" t="s">
        <v>919</v>
      </c>
      <c r="F12" s="459" t="s">
        <v>919</v>
      </c>
      <c r="G12" s="459" t="s">
        <v>919</v>
      </c>
      <c r="H12" s="459" t="s">
        <v>919</v>
      </c>
      <c r="I12" s="459" t="s">
        <v>919</v>
      </c>
      <c r="J12" s="459" t="s">
        <v>919</v>
      </c>
      <c r="K12" s="459" t="s">
        <v>919</v>
      </c>
      <c r="L12" s="459" t="s">
        <v>919</v>
      </c>
      <c r="M12" s="459" t="s">
        <v>919</v>
      </c>
      <c r="N12" s="459" t="s">
        <v>919</v>
      </c>
      <c r="O12" s="459" t="s">
        <v>919</v>
      </c>
      <c r="P12" s="459" t="s">
        <v>919</v>
      </c>
    </row>
    <row r="13" spans="1:16" s="320" customFormat="1" ht="13.5" customHeight="1">
      <c r="A13" s="402">
        <v>3</v>
      </c>
      <c r="B13" s="440" t="s">
        <v>880</v>
      </c>
      <c r="C13" s="459" t="s">
        <v>919</v>
      </c>
      <c r="D13" s="459" t="s">
        <v>919</v>
      </c>
      <c r="E13" s="459" t="s">
        <v>919</v>
      </c>
      <c r="F13" s="459" t="s">
        <v>919</v>
      </c>
      <c r="G13" s="459" t="s">
        <v>919</v>
      </c>
      <c r="H13" s="459" t="s">
        <v>919</v>
      </c>
      <c r="I13" s="459" t="s">
        <v>919</v>
      </c>
      <c r="J13" s="459" t="s">
        <v>919</v>
      </c>
      <c r="K13" s="459" t="s">
        <v>919</v>
      </c>
      <c r="L13" s="459" t="s">
        <v>919</v>
      </c>
      <c r="M13" s="459" t="s">
        <v>919</v>
      </c>
      <c r="N13" s="459" t="s">
        <v>919</v>
      </c>
      <c r="O13" s="459" t="s">
        <v>919</v>
      </c>
      <c r="P13" s="459" t="s">
        <v>919</v>
      </c>
    </row>
    <row r="14" spans="1:16" s="320" customFormat="1" ht="13.5" customHeight="1">
      <c r="A14" s="402">
        <v>4</v>
      </c>
      <c r="B14" s="440" t="s">
        <v>881</v>
      </c>
      <c r="C14" s="459" t="s">
        <v>919</v>
      </c>
      <c r="D14" s="459" t="s">
        <v>919</v>
      </c>
      <c r="E14" s="459" t="s">
        <v>919</v>
      </c>
      <c r="F14" s="459" t="s">
        <v>919</v>
      </c>
      <c r="G14" s="459" t="s">
        <v>919</v>
      </c>
      <c r="H14" s="459" t="s">
        <v>919</v>
      </c>
      <c r="I14" s="459" t="s">
        <v>919</v>
      </c>
      <c r="J14" s="459" t="s">
        <v>919</v>
      </c>
      <c r="K14" s="459" t="s">
        <v>919</v>
      </c>
      <c r="L14" s="459" t="s">
        <v>919</v>
      </c>
      <c r="M14" s="459" t="s">
        <v>919</v>
      </c>
      <c r="N14" s="459" t="s">
        <v>919</v>
      </c>
      <c r="O14" s="459" t="s">
        <v>919</v>
      </c>
      <c r="P14" s="459" t="s">
        <v>919</v>
      </c>
    </row>
    <row r="15" spans="1:16" s="320" customFormat="1" ht="13.5" customHeight="1">
      <c r="A15" s="402">
        <v>5</v>
      </c>
      <c r="B15" s="440" t="s">
        <v>882</v>
      </c>
      <c r="C15" s="459" t="s">
        <v>919</v>
      </c>
      <c r="D15" s="459" t="s">
        <v>919</v>
      </c>
      <c r="E15" s="459" t="s">
        <v>919</v>
      </c>
      <c r="F15" s="459" t="s">
        <v>919</v>
      </c>
      <c r="G15" s="459" t="s">
        <v>919</v>
      </c>
      <c r="H15" s="459" t="s">
        <v>919</v>
      </c>
      <c r="I15" s="459" t="s">
        <v>919</v>
      </c>
      <c r="J15" s="459" t="s">
        <v>919</v>
      </c>
      <c r="K15" s="459" t="s">
        <v>919</v>
      </c>
      <c r="L15" s="459" t="s">
        <v>919</v>
      </c>
      <c r="M15" s="459" t="s">
        <v>919</v>
      </c>
      <c r="N15" s="459" t="s">
        <v>919</v>
      </c>
      <c r="O15" s="459" t="s">
        <v>919</v>
      </c>
      <c r="P15" s="459" t="s">
        <v>919</v>
      </c>
    </row>
    <row r="16" spans="1:16" s="320" customFormat="1" ht="13.5" customHeight="1">
      <c r="A16" s="402">
        <v>6</v>
      </c>
      <c r="B16" s="440" t="s">
        <v>883</v>
      </c>
      <c r="C16" s="459" t="s">
        <v>919</v>
      </c>
      <c r="D16" s="459" t="s">
        <v>919</v>
      </c>
      <c r="E16" s="459" t="s">
        <v>919</v>
      </c>
      <c r="F16" s="459" t="s">
        <v>919</v>
      </c>
      <c r="G16" s="459" t="s">
        <v>919</v>
      </c>
      <c r="H16" s="459" t="s">
        <v>919</v>
      </c>
      <c r="I16" s="459" t="s">
        <v>919</v>
      </c>
      <c r="J16" s="459" t="s">
        <v>919</v>
      </c>
      <c r="K16" s="459" t="s">
        <v>919</v>
      </c>
      <c r="L16" s="459" t="s">
        <v>919</v>
      </c>
      <c r="M16" s="459" t="s">
        <v>919</v>
      </c>
      <c r="N16" s="459" t="s">
        <v>919</v>
      </c>
      <c r="O16" s="459" t="s">
        <v>919</v>
      </c>
      <c r="P16" s="459" t="s">
        <v>919</v>
      </c>
    </row>
    <row r="17" spans="1:16" s="320" customFormat="1" ht="13.5" customHeight="1">
      <c r="A17" s="402">
        <v>7</v>
      </c>
      <c r="B17" s="440" t="s">
        <v>884</v>
      </c>
      <c r="C17" s="459" t="s">
        <v>919</v>
      </c>
      <c r="D17" s="459" t="s">
        <v>919</v>
      </c>
      <c r="E17" s="459" t="s">
        <v>919</v>
      </c>
      <c r="F17" s="459" t="s">
        <v>919</v>
      </c>
      <c r="G17" s="459" t="s">
        <v>919</v>
      </c>
      <c r="H17" s="459" t="s">
        <v>919</v>
      </c>
      <c r="I17" s="459" t="s">
        <v>919</v>
      </c>
      <c r="J17" s="459" t="s">
        <v>919</v>
      </c>
      <c r="K17" s="459" t="s">
        <v>919</v>
      </c>
      <c r="L17" s="459" t="s">
        <v>919</v>
      </c>
      <c r="M17" s="459" t="s">
        <v>919</v>
      </c>
      <c r="N17" s="459" t="s">
        <v>919</v>
      </c>
      <c r="O17" s="459" t="s">
        <v>919</v>
      </c>
      <c r="P17" s="459" t="s">
        <v>919</v>
      </c>
    </row>
    <row r="18" spans="1:16" s="320" customFormat="1" ht="13.5" customHeight="1">
      <c r="A18" s="402">
        <v>8</v>
      </c>
      <c r="B18" s="440" t="s">
        <v>885</v>
      </c>
      <c r="C18" s="459" t="s">
        <v>919</v>
      </c>
      <c r="D18" s="459" t="s">
        <v>919</v>
      </c>
      <c r="E18" s="459" t="s">
        <v>919</v>
      </c>
      <c r="F18" s="459" t="s">
        <v>919</v>
      </c>
      <c r="G18" s="459" t="s">
        <v>919</v>
      </c>
      <c r="H18" s="459" t="s">
        <v>919</v>
      </c>
      <c r="I18" s="459" t="s">
        <v>919</v>
      </c>
      <c r="J18" s="459" t="s">
        <v>919</v>
      </c>
      <c r="K18" s="459" t="s">
        <v>919</v>
      </c>
      <c r="L18" s="459" t="s">
        <v>919</v>
      </c>
      <c r="M18" s="459" t="s">
        <v>919</v>
      </c>
      <c r="N18" s="459" t="s">
        <v>919</v>
      </c>
      <c r="O18" s="459" t="s">
        <v>919</v>
      </c>
      <c r="P18" s="459" t="s">
        <v>919</v>
      </c>
    </row>
    <row r="19" spans="1:16" s="320" customFormat="1" ht="13.5" customHeight="1">
      <c r="A19" s="402">
        <v>9</v>
      </c>
      <c r="B19" s="440" t="s">
        <v>886</v>
      </c>
      <c r="C19" s="459" t="s">
        <v>919</v>
      </c>
      <c r="D19" s="459" t="s">
        <v>919</v>
      </c>
      <c r="E19" s="459" t="s">
        <v>919</v>
      </c>
      <c r="F19" s="459" t="s">
        <v>919</v>
      </c>
      <c r="G19" s="459" t="s">
        <v>919</v>
      </c>
      <c r="H19" s="459" t="s">
        <v>919</v>
      </c>
      <c r="I19" s="459" t="s">
        <v>919</v>
      </c>
      <c r="J19" s="459" t="s">
        <v>919</v>
      </c>
      <c r="K19" s="459" t="s">
        <v>919</v>
      </c>
      <c r="L19" s="459" t="s">
        <v>919</v>
      </c>
      <c r="M19" s="459" t="s">
        <v>919</v>
      </c>
      <c r="N19" s="459" t="s">
        <v>919</v>
      </c>
      <c r="O19" s="459" t="s">
        <v>919</v>
      </c>
      <c r="P19" s="459" t="s">
        <v>919</v>
      </c>
    </row>
    <row r="20" spans="1:16" s="320" customFormat="1" ht="13.5" customHeight="1">
      <c r="A20" s="402">
        <v>10</v>
      </c>
      <c r="B20" s="440" t="s">
        <v>887</v>
      </c>
      <c r="C20" s="459" t="s">
        <v>919</v>
      </c>
      <c r="D20" s="459" t="s">
        <v>919</v>
      </c>
      <c r="E20" s="459" t="s">
        <v>919</v>
      </c>
      <c r="F20" s="459" t="s">
        <v>919</v>
      </c>
      <c r="G20" s="459" t="s">
        <v>919</v>
      </c>
      <c r="H20" s="459" t="s">
        <v>919</v>
      </c>
      <c r="I20" s="459" t="s">
        <v>919</v>
      </c>
      <c r="J20" s="459" t="s">
        <v>919</v>
      </c>
      <c r="K20" s="459" t="s">
        <v>919</v>
      </c>
      <c r="L20" s="459" t="s">
        <v>919</v>
      </c>
      <c r="M20" s="459" t="s">
        <v>919</v>
      </c>
      <c r="N20" s="459" t="s">
        <v>919</v>
      </c>
      <c r="O20" s="459" t="s">
        <v>919</v>
      </c>
      <c r="P20" s="459" t="s">
        <v>919</v>
      </c>
    </row>
    <row r="21" spans="1:16" s="320" customFormat="1" ht="13.5" customHeight="1">
      <c r="A21" s="402">
        <v>11</v>
      </c>
      <c r="B21" s="440" t="s">
        <v>888</v>
      </c>
      <c r="C21" s="459" t="s">
        <v>919</v>
      </c>
      <c r="D21" s="459" t="s">
        <v>919</v>
      </c>
      <c r="E21" s="459" t="s">
        <v>919</v>
      </c>
      <c r="F21" s="459" t="s">
        <v>919</v>
      </c>
      <c r="G21" s="459" t="s">
        <v>919</v>
      </c>
      <c r="H21" s="459" t="s">
        <v>919</v>
      </c>
      <c r="I21" s="459" t="s">
        <v>919</v>
      </c>
      <c r="J21" s="459" t="s">
        <v>919</v>
      </c>
      <c r="K21" s="459" t="s">
        <v>919</v>
      </c>
      <c r="L21" s="459" t="s">
        <v>919</v>
      </c>
      <c r="M21" s="459" t="s">
        <v>919</v>
      </c>
      <c r="N21" s="459" t="s">
        <v>919</v>
      </c>
      <c r="O21" s="459" t="s">
        <v>919</v>
      </c>
      <c r="P21" s="459" t="s">
        <v>919</v>
      </c>
    </row>
    <row r="22" spans="1:16" s="320" customFormat="1" ht="13.5" customHeight="1">
      <c r="A22" s="402">
        <v>12</v>
      </c>
      <c r="B22" s="440" t="s">
        <v>889</v>
      </c>
      <c r="C22" s="459" t="s">
        <v>919</v>
      </c>
      <c r="D22" s="459" t="s">
        <v>919</v>
      </c>
      <c r="E22" s="459" t="s">
        <v>919</v>
      </c>
      <c r="F22" s="459" t="s">
        <v>919</v>
      </c>
      <c r="G22" s="459" t="s">
        <v>919</v>
      </c>
      <c r="H22" s="459" t="s">
        <v>919</v>
      </c>
      <c r="I22" s="459" t="s">
        <v>919</v>
      </c>
      <c r="J22" s="459" t="s">
        <v>919</v>
      </c>
      <c r="K22" s="459" t="s">
        <v>919</v>
      </c>
      <c r="L22" s="459" t="s">
        <v>919</v>
      </c>
      <c r="M22" s="459" t="s">
        <v>919</v>
      </c>
      <c r="N22" s="459" t="s">
        <v>919</v>
      </c>
      <c r="O22" s="459" t="s">
        <v>919</v>
      </c>
      <c r="P22" s="459" t="s">
        <v>919</v>
      </c>
    </row>
    <row r="23" spans="1:16" s="320" customFormat="1" ht="13.5" customHeight="1">
      <c r="A23" s="402">
        <v>13</v>
      </c>
      <c r="B23" s="440" t="s">
        <v>890</v>
      </c>
      <c r="C23" s="459" t="s">
        <v>919</v>
      </c>
      <c r="D23" s="459" t="s">
        <v>919</v>
      </c>
      <c r="E23" s="459" t="s">
        <v>919</v>
      </c>
      <c r="F23" s="459" t="s">
        <v>919</v>
      </c>
      <c r="G23" s="459" t="s">
        <v>919</v>
      </c>
      <c r="H23" s="459" t="s">
        <v>919</v>
      </c>
      <c r="I23" s="459" t="s">
        <v>919</v>
      </c>
      <c r="J23" s="459" t="s">
        <v>919</v>
      </c>
      <c r="K23" s="459" t="s">
        <v>919</v>
      </c>
      <c r="L23" s="459" t="s">
        <v>919</v>
      </c>
      <c r="M23" s="459" t="s">
        <v>919</v>
      </c>
      <c r="N23" s="459" t="s">
        <v>919</v>
      </c>
      <c r="O23" s="459" t="s">
        <v>919</v>
      </c>
      <c r="P23" s="459" t="s">
        <v>919</v>
      </c>
    </row>
    <row r="24" spans="1:16" s="320" customFormat="1" ht="13.5" customHeight="1">
      <c r="A24" s="402">
        <v>14</v>
      </c>
      <c r="B24" s="440" t="s">
        <v>891</v>
      </c>
      <c r="C24" s="459" t="s">
        <v>919</v>
      </c>
      <c r="D24" s="459" t="s">
        <v>919</v>
      </c>
      <c r="E24" s="459" t="s">
        <v>919</v>
      </c>
      <c r="F24" s="459" t="s">
        <v>919</v>
      </c>
      <c r="G24" s="459" t="s">
        <v>919</v>
      </c>
      <c r="H24" s="459" t="s">
        <v>919</v>
      </c>
      <c r="I24" s="459" t="s">
        <v>919</v>
      </c>
      <c r="J24" s="459" t="s">
        <v>919</v>
      </c>
      <c r="K24" s="459" t="s">
        <v>919</v>
      </c>
      <c r="L24" s="459" t="s">
        <v>919</v>
      </c>
      <c r="M24" s="459" t="s">
        <v>919</v>
      </c>
      <c r="N24" s="459" t="s">
        <v>919</v>
      </c>
      <c r="O24" s="459" t="s">
        <v>919</v>
      </c>
      <c r="P24" s="459" t="s">
        <v>919</v>
      </c>
    </row>
    <row r="25" spans="1:16" s="320" customFormat="1" ht="13.5" customHeight="1">
      <c r="A25" s="402">
        <v>15</v>
      </c>
      <c r="B25" s="440" t="s">
        <v>892</v>
      </c>
      <c r="C25" s="459" t="s">
        <v>919</v>
      </c>
      <c r="D25" s="459" t="s">
        <v>919</v>
      </c>
      <c r="E25" s="459" t="s">
        <v>919</v>
      </c>
      <c r="F25" s="459" t="s">
        <v>919</v>
      </c>
      <c r="G25" s="459" t="s">
        <v>919</v>
      </c>
      <c r="H25" s="459" t="s">
        <v>919</v>
      </c>
      <c r="I25" s="459" t="s">
        <v>919</v>
      </c>
      <c r="J25" s="459" t="s">
        <v>919</v>
      </c>
      <c r="K25" s="459" t="s">
        <v>919</v>
      </c>
      <c r="L25" s="459" t="s">
        <v>919</v>
      </c>
      <c r="M25" s="459" t="s">
        <v>919</v>
      </c>
      <c r="N25" s="459" t="s">
        <v>919</v>
      </c>
      <c r="O25" s="459" t="s">
        <v>919</v>
      </c>
      <c r="P25" s="459" t="s">
        <v>919</v>
      </c>
    </row>
    <row r="26" spans="1:16" s="320" customFormat="1" ht="13.5" customHeight="1">
      <c r="A26" s="402">
        <v>16</v>
      </c>
      <c r="B26" s="440" t="s">
        <v>893</v>
      </c>
      <c r="C26" s="459" t="s">
        <v>919</v>
      </c>
      <c r="D26" s="459" t="s">
        <v>919</v>
      </c>
      <c r="E26" s="459" t="s">
        <v>919</v>
      </c>
      <c r="F26" s="459" t="s">
        <v>919</v>
      </c>
      <c r="G26" s="459" t="s">
        <v>919</v>
      </c>
      <c r="H26" s="459" t="s">
        <v>919</v>
      </c>
      <c r="I26" s="459" t="s">
        <v>919</v>
      </c>
      <c r="J26" s="459" t="s">
        <v>919</v>
      </c>
      <c r="K26" s="459" t="s">
        <v>919</v>
      </c>
      <c r="L26" s="459" t="s">
        <v>919</v>
      </c>
      <c r="M26" s="459" t="s">
        <v>919</v>
      </c>
      <c r="N26" s="459" t="s">
        <v>919</v>
      </c>
      <c r="O26" s="459" t="s">
        <v>919</v>
      </c>
      <c r="P26" s="459" t="s">
        <v>919</v>
      </c>
    </row>
    <row r="27" spans="1:16" s="320" customFormat="1" ht="13.5" customHeight="1">
      <c r="A27" s="402">
        <v>17</v>
      </c>
      <c r="B27" s="440" t="s">
        <v>894</v>
      </c>
      <c r="C27" s="459" t="s">
        <v>919</v>
      </c>
      <c r="D27" s="459" t="s">
        <v>919</v>
      </c>
      <c r="E27" s="459" t="s">
        <v>919</v>
      </c>
      <c r="F27" s="459" t="s">
        <v>919</v>
      </c>
      <c r="G27" s="459" t="s">
        <v>919</v>
      </c>
      <c r="H27" s="459" t="s">
        <v>919</v>
      </c>
      <c r="I27" s="459" t="s">
        <v>919</v>
      </c>
      <c r="J27" s="459" t="s">
        <v>919</v>
      </c>
      <c r="K27" s="459" t="s">
        <v>919</v>
      </c>
      <c r="L27" s="459" t="s">
        <v>919</v>
      </c>
      <c r="M27" s="459" t="s">
        <v>919</v>
      </c>
      <c r="N27" s="459" t="s">
        <v>919</v>
      </c>
      <c r="O27" s="459" t="s">
        <v>919</v>
      </c>
      <c r="P27" s="459" t="s">
        <v>919</v>
      </c>
    </row>
    <row r="28" spans="1:16" s="320" customFormat="1" ht="13.5" customHeight="1">
      <c r="A28" s="402">
        <v>18</v>
      </c>
      <c r="B28" s="440" t="s">
        <v>895</v>
      </c>
      <c r="C28" s="459" t="s">
        <v>919</v>
      </c>
      <c r="D28" s="459" t="s">
        <v>919</v>
      </c>
      <c r="E28" s="459" t="s">
        <v>919</v>
      </c>
      <c r="F28" s="459" t="s">
        <v>919</v>
      </c>
      <c r="G28" s="459" t="s">
        <v>919</v>
      </c>
      <c r="H28" s="459" t="s">
        <v>919</v>
      </c>
      <c r="I28" s="459" t="s">
        <v>919</v>
      </c>
      <c r="J28" s="459" t="s">
        <v>919</v>
      </c>
      <c r="K28" s="459" t="s">
        <v>919</v>
      </c>
      <c r="L28" s="459" t="s">
        <v>919</v>
      </c>
      <c r="M28" s="459" t="s">
        <v>919</v>
      </c>
      <c r="N28" s="459" t="s">
        <v>919</v>
      </c>
      <c r="O28" s="459" t="s">
        <v>919</v>
      </c>
      <c r="P28" s="459" t="s">
        <v>919</v>
      </c>
    </row>
    <row r="29" spans="1:16" s="320" customFormat="1" ht="13.5" customHeight="1">
      <c r="A29" s="402">
        <v>19</v>
      </c>
      <c r="B29" s="440" t="s">
        <v>896</v>
      </c>
      <c r="C29" s="459" t="s">
        <v>919</v>
      </c>
      <c r="D29" s="459" t="s">
        <v>919</v>
      </c>
      <c r="E29" s="459" t="s">
        <v>919</v>
      </c>
      <c r="F29" s="459" t="s">
        <v>919</v>
      </c>
      <c r="G29" s="459" t="s">
        <v>919</v>
      </c>
      <c r="H29" s="459" t="s">
        <v>919</v>
      </c>
      <c r="I29" s="459" t="s">
        <v>919</v>
      </c>
      <c r="J29" s="459" t="s">
        <v>919</v>
      </c>
      <c r="K29" s="459" t="s">
        <v>919</v>
      </c>
      <c r="L29" s="459" t="s">
        <v>919</v>
      </c>
      <c r="M29" s="459" t="s">
        <v>919</v>
      </c>
      <c r="N29" s="459" t="s">
        <v>919</v>
      </c>
      <c r="O29" s="459" t="s">
        <v>919</v>
      </c>
      <c r="P29" s="459" t="s">
        <v>919</v>
      </c>
    </row>
    <row r="30" spans="1:16" s="320" customFormat="1" ht="13.5" customHeight="1">
      <c r="A30" s="402">
        <v>20</v>
      </c>
      <c r="B30" s="440" t="s">
        <v>897</v>
      </c>
      <c r="C30" s="459" t="s">
        <v>919</v>
      </c>
      <c r="D30" s="459" t="s">
        <v>919</v>
      </c>
      <c r="E30" s="459" t="s">
        <v>919</v>
      </c>
      <c r="F30" s="459" t="s">
        <v>919</v>
      </c>
      <c r="G30" s="459" t="s">
        <v>919</v>
      </c>
      <c r="H30" s="459" t="s">
        <v>919</v>
      </c>
      <c r="I30" s="459" t="s">
        <v>919</v>
      </c>
      <c r="J30" s="459" t="s">
        <v>919</v>
      </c>
      <c r="K30" s="459" t="s">
        <v>919</v>
      </c>
      <c r="L30" s="459" t="s">
        <v>919</v>
      </c>
      <c r="M30" s="459" t="s">
        <v>919</v>
      </c>
      <c r="N30" s="459" t="s">
        <v>919</v>
      </c>
      <c r="O30" s="459" t="s">
        <v>919</v>
      </c>
      <c r="P30" s="459" t="s">
        <v>919</v>
      </c>
    </row>
    <row r="31" spans="1:16" s="320" customFormat="1" ht="13.5" customHeight="1">
      <c r="A31" s="402">
        <v>21</v>
      </c>
      <c r="B31" s="440" t="s">
        <v>898</v>
      </c>
      <c r="C31" s="459" t="s">
        <v>919</v>
      </c>
      <c r="D31" s="459" t="s">
        <v>919</v>
      </c>
      <c r="E31" s="459" t="s">
        <v>919</v>
      </c>
      <c r="F31" s="459" t="s">
        <v>919</v>
      </c>
      <c r="G31" s="459" t="s">
        <v>919</v>
      </c>
      <c r="H31" s="459" t="s">
        <v>919</v>
      </c>
      <c r="I31" s="459" t="s">
        <v>919</v>
      </c>
      <c r="J31" s="459" t="s">
        <v>919</v>
      </c>
      <c r="K31" s="459" t="s">
        <v>919</v>
      </c>
      <c r="L31" s="459" t="s">
        <v>919</v>
      </c>
      <c r="M31" s="459" t="s">
        <v>919</v>
      </c>
      <c r="N31" s="459" t="s">
        <v>919</v>
      </c>
      <c r="O31" s="459" t="s">
        <v>919</v>
      </c>
      <c r="P31" s="459" t="s">
        <v>919</v>
      </c>
    </row>
    <row r="32" spans="1:16" s="320" customFormat="1" ht="13.5" customHeight="1">
      <c r="A32" s="402">
        <v>22</v>
      </c>
      <c r="B32" s="440" t="s">
        <v>899</v>
      </c>
      <c r="C32" s="459" t="s">
        <v>919</v>
      </c>
      <c r="D32" s="459" t="s">
        <v>919</v>
      </c>
      <c r="E32" s="459" t="s">
        <v>919</v>
      </c>
      <c r="F32" s="459" t="s">
        <v>919</v>
      </c>
      <c r="G32" s="459" t="s">
        <v>919</v>
      </c>
      <c r="H32" s="459" t="s">
        <v>919</v>
      </c>
      <c r="I32" s="459" t="s">
        <v>919</v>
      </c>
      <c r="J32" s="459" t="s">
        <v>919</v>
      </c>
      <c r="K32" s="459" t="s">
        <v>919</v>
      </c>
      <c r="L32" s="459" t="s">
        <v>919</v>
      </c>
      <c r="M32" s="459" t="s">
        <v>919</v>
      </c>
      <c r="N32" s="459" t="s">
        <v>919</v>
      </c>
      <c r="O32" s="459" t="s">
        <v>919</v>
      </c>
      <c r="P32" s="459" t="s">
        <v>919</v>
      </c>
    </row>
    <row r="33" spans="1:16" s="320" customFormat="1" ht="13.5" customHeight="1">
      <c r="A33" s="402">
        <v>23</v>
      </c>
      <c r="B33" s="440" t="s">
        <v>900</v>
      </c>
      <c r="C33" s="459" t="s">
        <v>919</v>
      </c>
      <c r="D33" s="459" t="s">
        <v>919</v>
      </c>
      <c r="E33" s="459" t="s">
        <v>919</v>
      </c>
      <c r="F33" s="459" t="s">
        <v>919</v>
      </c>
      <c r="G33" s="459" t="s">
        <v>919</v>
      </c>
      <c r="H33" s="459" t="s">
        <v>919</v>
      </c>
      <c r="I33" s="459" t="s">
        <v>919</v>
      </c>
      <c r="J33" s="459" t="s">
        <v>919</v>
      </c>
      <c r="K33" s="459" t="s">
        <v>919</v>
      </c>
      <c r="L33" s="459" t="s">
        <v>919</v>
      </c>
      <c r="M33" s="459" t="s">
        <v>919</v>
      </c>
      <c r="N33" s="459" t="s">
        <v>919</v>
      </c>
      <c r="O33" s="459" t="s">
        <v>919</v>
      </c>
      <c r="P33" s="459" t="s">
        <v>919</v>
      </c>
    </row>
    <row r="34" spans="1:16" s="320" customFormat="1" ht="13.5" customHeight="1">
      <c r="A34" s="402">
        <v>24</v>
      </c>
      <c r="B34" s="440" t="s">
        <v>901</v>
      </c>
      <c r="C34" s="459" t="s">
        <v>919</v>
      </c>
      <c r="D34" s="459" t="s">
        <v>919</v>
      </c>
      <c r="E34" s="459" t="s">
        <v>919</v>
      </c>
      <c r="F34" s="459" t="s">
        <v>919</v>
      </c>
      <c r="G34" s="459" t="s">
        <v>919</v>
      </c>
      <c r="H34" s="459" t="s">
        <v>919</v>
      </c>
      <c r="I34" s="459" t="s">
        <v>919</v>
      </c>
      <c r="J34" s="459" t="s">
        <v>919</v>
      </c>
      <c r="K34" s="459" t="s">
        <v>919</v>
      </c>
      <c r="L34" s="459" t="s">
        <v>919</v>
      </c>
      <c r="M34" s="459" t="s">
        <v>919</v>
      </c>
      <c r="N34" s="459" t="s">
        <v>919</v>
      </c>
      <c r="O34" s="459" t="s">
        <v>919</v>
      </c>
      <c r="P34" s="459" t="s">
        <v>919</v>
      </c>
    </row>
    <row r="35" spans="1:16" s="320" customFormat="1" ht="13.5" customHeight="1">
      <c r="A35" s="402">
        <v>25</v>
      </c>
      <c r="B35" s="440" t="s">
        <v>902</v>
      </c>
      <c r="C35" s="459" t="s">
        <v>919</v>
      </c>
      <c r="D35" s="459" t="s">
        <v>919</v>
      </c>
      <c r="E35" s="459" t="s">
        <v>919</v>
      </c>
      <c r="F35" s="459" t="s">
        <v>919</v>
      </c>
      <c r="G35" s="459" t="s">
        <v>919</v>
      </c>
      <c r="H35" s="459" t="s">
        <v>919</v>
      </c>
      <c r="I35" s="459" t="s">
        <v>919</v>
      </c>
      <c r="J35" s="459" t="s">
        <v>919</v>
      </c>
      <c r="K35" s="459" t="s">
        <v>919</v>
      </c>
      <c r="L35" s="459" t="s">
        <v>919</v>
      </c>
      <c r="M35" s="459" t="s">
        <v>919</v>
      </c>
      <c r="N35" s="459" t="s">
        <v>919</v>
      </c>
      <c r="O35" s="459" t="s">
        <v>919</v>
      </c>
      <c r="P35" s="459" t="s">
        <v>919</v>
      </c>
    </row>
    <row r="36" spans="1:16" s="320" customFormat="1" ht="13.5" customHeight="1">
      <c r="A36" s="402">
        <v>26</v>
      </c>
      <c r="B36" s="440" t="s">
        <v>903</v>
      </c>
      <c r="C36" s="459" t="s">
        <v>919</v>
      </c>
      <c r="D36" s="459" t="s">
        <v>919</v>
      </c>
      <c r="E36" s="459" t="s">
        <v>919</v>
      </c>
      <c r="F36" s="459" t="s">
        <v>919</v>
      </c>
      <c r="G36" s="459" t="s">
        <v>919</v>
      </c>
      <c r="H36" s="459" t="s">
        <v>919</v>
      </c>
      <c r="I36" s="459" t="s">
        <v>919</v>
      </c>
      <c r="J36" s="459" t="s">
        <v>919</v>
      </c>
      <c r="K36" s="459" t="s">
        <v>919</v>
      </c>
      <c r="L36" s="459" t="s">
        <v>919</v>
      </c>
      <c r="M36" s="459" t="s">
        <v>919</v>
      </c>
      <c r="N36" s="459" t="s">
        <v>919</v>
      </c>
      <c r="O36" s="459" t="s">
        <v>919</v>
      </c>
      <c r="P36" s="459" t="s">
        <v>919</v>
      </c>
    </row>
    <row r="37" spans="1:16" s="320" customFormat="1" ht="13.5" customHeight="1">
      <c r="A37" s="402">
        <v>27</v>
      </c>
      <c r="B37" s="440" t="s">
        <v>904</v>
      </c>
      <c r="C37" s="459" t="s">
        <v>919</v>
      </c>
      <c r="D37" s="459" t="s">
        <v>919</v>
      </c>
      <c r="E37" s="459" t="s">
        <v>919</v>
      </c>
      <c r="F37" s="459" t="s">
        <v>919</v>
      </c>
      <c r="G37" s="459" t="s">
        <v>919</v>
      </c>
      <c r="H37" s="459" t="s">
        <v>919</v>
      </c>
      <c r="I37" s="459" t="s">
        <v>919</v>
      </c>
      <c r="J37" s="459" t="s">
        <v>919</v>
      </c>
      <c r="K37" s="459" t="s">
        <v>919</v>
      </c>
      <c r="L37" s="459" t="s">
        <v>919</v>
      </c>
      <c r="M37" s="459" t="s">
        <v>919</v>
      </c>
      <c r="N37" s="459" t="s">
        <v>919</v>
      </c>
      <c r="O37" s="459" t="s">
        <v>919</v>
      </c>
      <c r="P37" s="459" t="s">
        <v>919</v>
      </c>
    </row>
    <row r="38" spans="1:16" s="320" customFormat="1" ht="13.5" customHeight="1">
      <c r="A38" s="402">
        <v>28</v>
      </c>
      <c r="B38" s="440" t="s">
        <v>905</v>
      </c>
      <c r="C38" s="459" t="s">
        <v>919</v>
      </c>
      <c r="D38" s="459" t="s">
        <v>919</v>
      </c>
      <c r="E38" s="459" t="s">
        <v>919</v>
      </c>
      <c r="F38" s="459" t="s">
        <v>919</v>
      </c>
      <c r="G38" s="459" t="s">
        <v>919</v>
      </c>
      <c r="H38" s="459" t="s">
        <v>919</v>
      </c>
      <c r="I38" s="459" t="s">
        <v>919</v>
      </c>
      <c r="J38" s="459" t="s">
        <v>919</v>
      </c>
      <c r="K38" s="459" t="s">
        <v>919</v>
      </c>
      <c r="L38" s="459" t="s">
        <v>919</v>
      </c>
      <c r="M38" s="459" t="s">
        <v>919</v>
      </c>
      <c r="N38" s="459" t="s">
        <v>919</v>
      </c>
      <c r="O38" s="459" t="s">
        <v>919</v>
      </c>
      <c r="P38" s="459" t="s">
        <v>919</v>
      </c>
    </row>
    <row r="39" spans="1:16" ht="13.5" customHeight="1">
      <c r="A39" s="402">
        <v>29</v>
      </c>
      <c r="B39" s="440" t="s">
        <v>906</v>
      </c>
      <c r="C39" s="459" t="s">
        <v>919</v>
      </c>
      <c r="D39" s="459" t="s">
        <v>919</v>
      </c>
      <c r="E39" s="459" t="s">
        <v>919</v>
      </c>
      <c r="F39" s="459" t="s">
        <v>919</v>
      </c>
      <c r="G39" s="459" t="s">
        <v>919</v>
      </c>
      <c r="H39" s="459" t="s">
        <v>919</v>
      </c>
      <c r="I39" s="459" t="s">
        <v>919</v>
      </c>
      <c r="J39" s="459" t="s">
        <v>919</v>
      </c>
      <c r="K39" s="459" t="s">
        <v>919</v>
      </c>
      <c r="L39" s="459" t="s">
        <v>919</v>
      </c>
      <c r="M39" s="459" t="s">
        <v>919</v>
      </c>
      <c r="N39" s="459" t="s">
        <v>919</v>
      </c>
      <c r="O39" s="459" t="s">
        <v>919</v>
      </c>
      <c r="P39" s="459" t="s">
        <v>919</v>
      </c>
    </row>
    <row r="40" spans="1:16" ht="13.5" customHeight="1">
      <c r="A40" s="402">
        <v>30</v>
      </c>
      <c r="B40" s="440" t="s">
        <v>907</v>
      </c>
      <c r="C40" s="459" t="s">
        <v>919</v>
      </c>
      <c r="D40" s="459" t="s">
        <v>919</v>
      </c>
      <c r="E40" s="459" t="s">
        <v>919</v>
      </c>
      <c r="F40" s="459" t="s">
        <v>919</v>
      </c>
      <c r="G40" s="459" t="s">
        <v>919</v>
      </c>
      <c r="H40" s="459" t="s">
        <v>919</v>
      </c>
      <c r="I40" s="459" t="s">
        <v>919</v>
      </c>
      <c r="J40" s="459" t="s">
        <v>919</v>
      </c>
      <c r="K40" s="459" t="s">
        <v>919</v>
      </c>
      <c r="L40" s="459" t="s">
        <v>919</v>
      </c>
      <c r="M40" s="459" t="s">
        <v>919</v>
      </c>
      <c r="N40" s="459" t="s">
        <v>919</v>
      </c>
      <c r="O40" s="459" t="s">
        <v>919</v>
      </c>
      <c r="P40" s="459" t="s">
        <v>919</v>
      </c>
    </row>
    <row r="41" spans="1:16" ht="13.5" customHeight="1">
      <c r="A41" s="402">
        <v>31</v>
      </c>
      <c r="B41" s="441" t="s">
        <v>908</v>
      </c>
      <c r="C41" s="459" t="s">
        <v>919</v>
      </c>
      <c r="D41" s="459" t="s">
        <v>919</v>
      </c>
      <c r="E41" s="459" t="s">
        <v>919</v>
      </c>
      <c r="F41" s="459" t="s">
        <v>919</v>
      </c>
      <c r="G41" s="459" t="s">
        <v>919</v>
      </c>
      <c r="H41" s="459" t="s">
        <v>919</v>
      </c>
      <c r="I41" s="459" t="s">
        <v>919</v>
      </c>
      <c r="J41" s="459" t="s">
        <v>919</v>
      </c>
      <c r="K41" s="459" t="s">
        <v>919</v>
      </c>
      <c r="L41" s="459" t="s">
        <v>919</v>
      </c>
      <c r="M41" s="459" t="s">
        <v>919</v>
      </c>
      <c r="N41" s="459" t="s">
        <v>919</v>
      </c>
      <c r="O41" s="459" t="s">
        <v>919</v>
      </c>
      <c r="P41" s="459" t="s">
        <v>919</v>
      </c>
    </row>
    <row r="42" spans="1:16" ht="13.5" customHeight="1">
      <c r="A42" s="402">
        <v>32</v>
      </c>
      <c r="B42" s="441" t="s">
        <v>909</v>
      </c>
      <c r="C42" s="459" t="s">
        <v>919</v>
      </c>
      <c r="D42" s="459" t="s">
        <v>919</v>
      </c>
      <c r="E42" s="459" t="s">
        <v>919</v>
      </c>
      <c r="F42" s="459" t="s">
        <v>919</v>
      </c>
      <c r="G42" s="459" t="s">
        <v>919</v>
      </c>
      <c r="H42" s="459" t="s">
        <v>919</v>
      </c>
      <c r="I42" s="459" t="s">
        <v>919</v>
      </c>
      <c r="J42" s="459" t="s">
        <v>919</v>
      </c>
      <c r="K42" s="459" t="s">
        <v>919</v>
      </c>
      <c r="L42" s="459" t="s">
        <v>919</v>
      </c>
      <c r="M42" s="459" t="s">
        <v>919</v>
      </c>
      <c r="N42" s="459" t="s">
        <v>919</v>
      </c>
      <c r="O42" s="459" t="s">
        <v>919</v>
      </c>
      <c r="P42" s="459" t="s">
        <v>919</v>
      </c>
    </row>
    <row r="43" spans="1:16" ht="13.5" customHeight="1">
      <c r="A43" s="402">
        <v>33</v>
      </c>
      <c r="B43" s="441" t="s">
        <v>910</v>
      </c>
      <c r="C43" s="459" t="s">
        <v>919</v>
      </c>
      <c r="D43" s="459" t="s">
        <v>919</v>
      </c>
      <c r="E43" s="459" t="s">
        <v>919</v>
      </c>
      <c r="F43" s="459" t="s">
        <v>919</v>
      </c>
      <c r="G43" s="459" t="s">
        <v>919</v>
      </c>
      <c r="H43" s="459" t="s">
        <v>919</v>
      </c>
      <c r="I43" s="459" t="s">
        <v>919</v>
      </c>
      <c r="J43" s="459" t="s">
        <v>919</v>
      </c>
      <c r="K43" s="459" t="s">
        <v>919</v>
      </c>
      <c r="L43" s="459" t="s">
        <v>919</v>
      </c>
      <c r="M43" s="459" t="s">
        <v>919</v>
      </c>
      <c r="N43" s="459" t="s">
        <v>919</v>
      </c>
      <c r="O43" s="459" t="s">
        <v>919</v>
      </c>
      <c r="P43" s="459" t="s">
        <v>919</v>
      </c>
    </row>
    <row r="44" spans="1:16" ht="13.5" customHeight="1">
      <c r="A44" s="402">
        <v>34</v>
      </c>
      <c r="B44" s="441" t="s">
        <v>911</v>
      </c>
      <c r="C44" s="459" t="s">
        <v>919</v>
      </c>
      <c r="D44" s="459" t="s">
        <v>919</v>
      </c>
      <c r="E44" s="459" t="s">
        <v>919</v>
      </c>
      <c r="F44" s="459" t="s">
        <v>919</v>
      </c>
      <c r="G44" s="459" t="s">
        <v>919</v>
      </c>
      <c r="H44" s="459" t="s">
        <v>919</v>
      </c>
      <c r="I44" s="459" t="s">
        <v>919</v>
      </c>
      <c r="J44" s="459" t="s">
        <v>919</v>
      </c>
      <c r="K44" s="459" t="s">
        <v>919</v>
      </c>
      <c r="L44" s="459" t="s">
        <v>919</v>
      </c>
      <c r="M44" s="459" t="s">
        <v>919</v>
      </c>
      <c r="N44" s="459" t="s">
        <v>919</v>
      </c>
      <c r="O44" s="459" t="s">
        <v>919</v>
      </c>
      <c r="P44" s="459" t="s">
        <v>919</v>
      </c>
    </row>
    <row r="45" spans="1:16" ht="13.5" customHeight="1">
      <c r="A45" s="402">
        <v>35</v>
      </c>
      <c r="B45" s="441" t="s">
        <v>912</v>
      </c>
      <c r="C45" s="459" t="s">
        <v>919</v>
      </c>
      <c r="D45" s="459" t="s">
        <v>919</v>
      </c>
      <c r="E45" s="459" t="s">
        <v>919</v>
      </c>
      <c r="F45" s="459" t="s">
        <v>919</v>
      </c>
      <c r="G45" s="459" t="s">
        <v>919</v>
      </c>
      <c r="H45" s="459" t="s">
        <v>919</v>
      </c>
      <c r="I45" s="459" t="s">
        <v>919</v>
      </c>
      <c r="J45" s="459" t="s">
        <v>919</v>
      </c>
      <c r="K45" s="459" t="s">
        <v>919</v>
      </c>
      <c r="L45" s="459" t="s">
        <v>919</v>
      </c>
      <c r="M45" s="459" t="s">
        <v>919</v>
      </c>
      <c r="N45" s="459" t="s">
        <v>919</v>
      </c>
      <c r="O45" s="459" t="s">
        <v>919</v>
      </c>
      <c r="P45" s="459" t="s">
        <v>919</v>
      </c>
    </row>
    <row r="46" spans="1:16" ht="13.5" customHeight="1">
      <c r="A46" s="402">
        <v>36</v>
      </c>
      <c r="B46" s="441" t="s">
        <v>913</v>
      </c>
      <c r="C46" s="459" t="s">
        <v>919</v>
      </c>
      <c r="D46" s="459" t="s">
        <v>919</v>
      </c>
      <c r="E46" s="459" t="s">
        <v>919</v>
      </c>
      <c r="F46" s="459" t="s">
        <v>919</v>
      </c>
      <c r="G46" s="459" t="s">
        <v>919</v>
      </c>
      <c r="H46" s="459" t="s">
        <v>919</v>
      </c>
      <c r="I46" s="459" t="s">
        <v>919</v>
      </c>
      <c r="J46" s="459" t="s">
        <v>919</v>
      </c>
      <c r="K46" s="459" t="s">
        <v>919</v>
      </c>
      <c r="L46" s="459" t="s">
        <v>919</v>
      </c>
      <c r="M46" s="459" t="s">
        <v>919</v>
      </c>
      <c r="N46" s="459" t="s">
        <v>919</v>
      </c>
      <c r="O46" s="459" t="s">
        <v>919</v>
      </c>
      <c r="P46" s="459" t="s">
        <v>919</v>
      </c>
    </row>
    <row r="47" spans="1:16" ht="13.5" customHeight="1">
      <c r="A47" s="402">
        <v>37</v>
      </c>
      <c r="B47" s="441" t="s">
        <v>914</v>
      </c>
      <c r="C47" s="459" t="s">
        <v>919</v>
      </c>
      <c r="D47" s="459" t="s">
        <v>919</v>
      </c>
      <c r="E47" s="459" t="s">
        <v>919</v>
      </c>
      <c r="F47" s="459" t="s">
        <v>919</v>
      </c>
      <c r="G47" s="459" t="s">
        <v>919</v>
      </c>
      <c r="H47" s="459" t="s">
        <v>919</v>
      </c>
      <c r="I47" s="459" t="s">
        <v>919</v>
      </c>
      <c r="J47" s="459" t="s">
        <v>919</v>
      </c>
      <c r="K47" s="459" t="s">
        <v>919</v>
      </c>
      <c r="L47" s="459" t="s">
        <v>919</v>
      </c>
      <c r="M47" s="459" t="s">
        <v>919</v>
      </c>
      <c r="N47" s="459" t="s">
        <v>919</v>
      </c>
      <c r="O47" s="459" t="s">
        <v>919</v>
      </c>
      <c r="P47" s="459" t="s">
        <v>919</v>
      </c>
    </row>
    <row r="48" spans="1:16" ht="13.5" customHeight="1">
      <c r="A48" s="402">
        <v>38</v>
      </c>
      <c r="B48" s="441" t="s">
        <v>915</v>
      </c>
      <c r="C48" s="459" t="s">
        <v>919</v>
      </c>
      <c r="D48" s="459" t="s">
        <v>919</v>
      </c>
      <c r="E48" s="459" t="s">
        <v>919</v>
      </c>
      <c r="F48" s="459" t="s">
        <v>919</v>
      </c>
      <c r="G48" s="459" t="s">
        <v>919</v>
      </c>
      <c r="H48" s="459" t="s">
        <v>919</v>
      </c>
      <c r="I48" s="459" t="s">
        <v>919</v>
      </c>
      <c r="J48" s="459" t="s">
        <v>919</v>
      </c>
      <c r="K48" s="459" t="s">
        <v>919</v>
      </c>
      <c r="L48" s="459" t="s">
        <v>919</v>
      </c>
      <c r="M48" s="459" t="s">
        <v>919</v>
      </c>
      <c r="N48" s="459" t="s">
        <v>919</v>
      </c>
      <c r="O48" s="459" t="s">
        <v>919</v>
      </c>
      <c r="P48" s="459" t="s">
        <v>919</v>
      </c>
    </row>
    <row r="49" spans="1:16" ht="13.5" customHeight="1">
      <c r="A49" s="442" t="s">
        <v>14</v>
      </c>
      <c r="B49" s="206"/>
      <c r="C49" s="459" t="s">
        <v>919</v>
      </c>
      <c r="D49" s="459" t="s">
        <v>919</v>
      </c>
      <c r="E49" s="459" t="s">
        <v>919</v>
      </c>
      <c r="F49" s="459" t="s">
        <v>919</v>
      </c>
      <c r="G49" s="459" t="s">
        <v>919</v>
      </c>
      <c r="H49" s="459" t="s">
        <v>919</v>
      </c>
      <c r="I49" s="459" t="s">
        <v>919</v>
      </c>
      <c r="J49" s="459" t="s">
        <v>919</v>
      </c>
      <c r="K49" s="459" t="s">
        <v>919</v>
      </c>
      <c r="L49" s="459" t="s">
        <v>919</v>
      </c>
      <c r="M49" s="459" t="s">
        <v>919</v>
      </c>
      <c r="N49" s="459" t="s">
        <v>919</v>
      </c>
      <c r="O49" s="459" t="s">
        <v>919</v>
      </c>
      <c r="P49" s="459" t="s">
        <v>919</v>
      </c>
    </row>
    <row r="50" spans="1:4" ht="12.75">
      <c r="A50" s="270"/>
      <c r="B50" s="270"/>
      <c r="C50" s="270"/>
      <c r="D50" s="270"/>
    </row>
    <row r="51" spans="1:4" ht="12.75">
      <c r="A51" s="271"/>
      <c r="B51" s="272"/>
      <c r="C51" s="272"/>
      <c r="D51" s="270"/>
    </row>
    <row r="52" spans="1:3" ht="12.75">
      <c r="A52" s="273"/>
      <c r="B52" s="273"/>
      <c r="C52" s="273"/>
    </row>
    <row r="55" spans="13:17" ht="12.75" customHeight="1">
      <c r="M55" s="594" t="s">
        <v>1086</v>
      </c>
      <c r="N55" s="594"/>
      <c r="O55" s="594"/>
      <c r="P55" s="594"/>
      <c r="Q55" s="594"/>
    </row>
    <row r="56" spans="13:17" ht="12.75" customHeight="1">
      <c r="M56" s="594"/>
      <c r="N56" s="594"/>
      <c r="O56" s="594"/>
      <c r="P56" s="594"/>
      <c r="Q56" s="594"/>
    </row>
    <row r="57" spans="13:17" ht="12.75" customHeight="1">
      <c r="M57" s="594"/>
      <c r="N57" s="594"/>
      <c r="O57" s="594"/>
      <c r="P57" s="594"/>
      <c r="Q57" s="594"/>
    </row>
    <row r="58" spans="13:17" ht="12.75" customHeight="1">
      <c r="M58" s="594"/>
      <c r="N58" s="594"/>
      <c r="O58" s="594"/>
      <c r="P58" s="594"/>
      <c r="Q58" s="594"/>
    </row>
  </sheetData>
  <sheetProtection/>
  <mergeCells count="16">
    <mergeCell ref="M55:Q58"/>
    <mergeCell ref="O8:P8"/>
    <mergeCell ref="I8:N8"/>
    <mergeCell ref="A6:N6"/>
    <mergeCell ref="D1:E1"/>
    <mergeCell ref="M1:N1"/>
    <mergeCell ref="A2:N2"/>
    <mergeCell ref="A3:N3"/>
    <mergeCell ref="A4:N5"/>
    <mergeCell ref="A7:B7"/>
    <mergeCell ref="H7:N7"/>
    <mergeCell ref="A8:A9"/>
    <mergeCell ref="B8:B9"/>
    <mergeCell ref="C8:C9"/>
    <mergeCell ref="D8:D9"/>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62.xml><?xml version="1.0" encoding="utf-8"?>
<worksheet xmlns="http://schemas.openxmlformats.org/spreadsheetml/2006/main" xmlns:r="http://schemas.openxmlformats.org/officeDocument/2006/relationships">
  <dimension ref="A1:U57"/>
  <sheetViews>
    <sheetView zoomScale="85" zoomScaleNormal="85" zoomScaleSheetLayoutView="100" zoomScalePageLayoutView="0" workbookViewId="0" topLeftCell="A37">
      <selection activeCell="W15" sqref="W15"/>
    </sheetView>
  </sheetViews>
  <sheetFormatPr defaultColWidth="9.140625" defaultRowHeight="12.75"/>
  <cols>
    <col min="1" max="1" width="7.140625" style="75" customWidth="1"/>
    <col min="2" max="2" width="17.28125" style="75" customWidth="1"/>
    <col min="3" max="3" width="10.28125" style="75" customWidth="1"/>
    <col min="4" max="4" width="9.140625" style="75" customWidth="1"/>
    <col min="5" max="5" width="10.421875" style="75" customWidth="1"/>
    <col min="6" max="6" width="8.57421875" style="75" customWidth="1"/>
    <col min="7" max="7" width="9.7109375" style="75" customWidth="1"/>
    <col min="8" max="8" width="10.28125" style="75" customWidth="1"/>
    <col min="9" max="9" width="9.7109375" style="75" customWidth="1"/>
    <col min="10" max="10" width="9.28125" style="75" customWidth="1"/>
    <col min="11" max="11" width="7.00390625" style="75" customWidth="1"/>
    <col min="12" max="12" width="7.28125" style="75" customWidth="1"/>
    <col min="13" max="13" width="7.421875" style="75" customWidth="1"/>
    <col min="14" max="14" width="7.8515625" style="75" customWidth="1"/>
    <col min="15" max="15" width="11.421875" style="75" customWidth="1"/>
    <col min="16" max="16" width="12.28125" style="75" customWidth="1"/>
    <col min="17" max="17" width="11.57421875" style="75" customWidth="1"/>
    <col min="18" max="18" width="16.00390625" style="75" customWidth="1"/>
    <col min="19" max="19" width="9.00390625" style="75" customWidth="1"/>
    <col min="20" max="20" width="9.140625" style="75" hidden="1" customWidth="1"/>
    <col min="21" max="16384" width="9.140625" style="75" customWidth="1"/>
  </cols>
  <sheetData>
    <row r="1" spans="7:19" s="16" customFormat="1" ht="15.75">
      <c r="G1" s="572" t="s">
        <v>0</v>
      </c>
      <c r="H1" s="572"/>
      <c r="I1" s="572"/>
      <c r="J1" s="572"/>
      <c r="K1" s="572"/>
      <c r="L1" s="572"/>
      <c r="M1" s="572"/>
      <c r="N1" s="39"/>
      <c r="O1" s="39"/>
      <c r="R1" s="42" t="s">
        <v>530</v>
      </c>
      <c r="S1" s="42"/>
    </row>
    <row r="2" spans="2:15" s="16" customFormat="1" ht="20.25">
      <c r="B2" s="125"/>
      <c r="E2" s="573" t="s">
        <v>693</v>
      </c>
      <c r="F2" s="573"/>
      <c r="G2" s="573"/>
      <c r="H2" s="573"/>
      <c r="I2" s="573"/>
      <c r="J2" s="573"/>
      <c r="K2" s="573"/>
      <c r="L2" s="573"/>
      <c r="M2" s="573"/>
      <c r="N2" s="573"/>
      <c r="O2" s="573"/>
    </row>
    <row r="3" spans="2:10" s="16" customFormat="1" ht="20.25">
      <c r="B3" s="123"/>
      <c r="C3" s="123"/>
      <c r="D3" s="123"/>
      <c r="E3" s="123"/>
      <c r="F3" s="123"/>
      <c r="G3" s="123"/>
      <c r="H3" s="123"/>
      <c r="I3" s="123"/>
      <c r="J3" s="123"/>
    </row>
    <row r="4" spans="2:20" ht="18">
      <c r="B4" s="828" t="s">
        <v>846</v>
      </c>
      <c r="C4" s="828"/>
      <c r="D4" s="828"/>
      <c r="E4" s="828"/>
      <c r="F4" s="828"/>
      <c r="G4" s="828"/>
      <c r="H4" s="828"/>
      <c r="I4" s="828"/>
      <c r="J4" s="828"/>
      <c r="K4" s="828"/>
      <c r="L4" s="828"/>
      <c r="M4" s="828"/>
      <c r="N4" s="828"/>
      <c r="O4" s="828"/>
      <c r="P4" s="828"/>
      <c r="Q4" s="828"/>
      <c r="R4" s="828"/>
      <c r="S4" s="828"/>
      <c r="T4" s="828"/>
    </row>
    <row r="5" spans="3:20" ht="15">
      <c r="C5" s="76"/>
      <c r="D5" s="76"/>
      <c r="E5" s="76"/>
      <c r="F5" s="76"/>
      <c r="G5" s="76"/>
      <c r="H5" s="76"/>
      <c r="M5" s="76"/>
      <c r="N5" s="76"/>
      <c r="O5" s="76"/>
      <c r="P5" s="76"/>
      <c r="Q5" s="76"/>
      <c r="R5" s="76"/>
      <c r="S5" s="76"/>
      <c r="T5" s="76"/>
    </row>
    <row r="6" spans="1:2" ht="15">
      <c r="A6" s="566" t="s">
        <v>876</v>
      </c>
      <c r="B6" s="566"/>
    </row>
    <row r="7" ht="15">
      <c r="B7" s="78"/>
    </row>
    <row r="8" spans="1:18" s="79" customFormat="1" ht="42" customHeight="1">
      <c r="A8" s="550" t="s">
        <v>2</v>
      </c>
      <c r="B8" s="821" t="s">
        <v>3</v>
      </c>
      <c r="C8" s="826" t="s">
        <v>230</v>
      </c>
      <c r="D8" s="826"/>
      <c r="E8" s="826"/>
      <c r="F8" s="826"/>
      <c r="G8" s="823" t="s">
        <v>765</v>
      </c>
      <c r="H8" s="824"/>
      <c r="I8" s="824"/>
      <c r="J8" s="827"/>
      <c r="K8" s="823" t="s">
        <v>199</v>
      </c>
      <c r="L8" s="824"/>
      <c r="M8" s="824"/>
      <c r="N8" s="827"/>
      <c r="O8" s="823" t="s">
        <v>100</v>
      </c>
      <c r="P8" s="824"/>
      <c r="Q8" s="824"/>
      <c r="R8" s="825"/>
    </row>
    <row r="9" spans="1:19" s="80" customFormat="1" ht="37.5" customHeight="1">
      <c r="A9" s="550"/>
      <c r="B9" s="822"/>
      <c r="C9" s="83" t="s">
        <v>86</v>
      </c>
      <c r="D9" s="83" t="s">
        <v>90</v>
      </c>
      <c r="E9" s="83" t="s">
        <v>91</v>
      </c>
      <c r="F9" s="83" t="s">
        <v>14</v>
      </c>
      <c r="G9" s="83" t="s">
        <v>86</v>
      </c>
      <c r="H9" s="83" t="s">
        <v>90</v>
      </c>
      <c r="I9" s="83" t="s">
        <v>91</v>
      </c>
      <c r="J9" s="83" t="s">
        <v>14</v>
      </c>
      <c r="K9" s="83" t="s">
        <v>86</v>
      </c>
      <c r="L9" s="83" t="s">
        <v>90</v>
      </c>
      <c r="M9" s="83" t="s">
        <v>91</v>
      </c>
      <c r="N9" s="83" t="s">
        <v>14</v>
      </c>
      <c r="O9" s="83" t="s">
        <v>133</v>
      </c>
      <c r="P9" s="83" t="s">
        <v>134</v>
      </c>
      <c r="Q9" s="160" t="s">
        <v>135</v>
      </c>
      <c r="R9" s="83" t="s">
        <v>136</v>
      </c>
      <c r="S9" s="117"/>
    </row>
    <row r="10" spans="1:18" s="315" customFormat="1" ht="15.75" customHeight="1">
      <c r="A10" s="66">
        <v>1</v>
      </c>
      <c r="B10" s="149">
        <v>2</v>
      </c>
      <c r="C10" s="314">
        <v>3</v>
      </c>
      <c r="D10" s="314">
        <v>4</v>
      </c>
      <c r="E10" s="314">
        <v>5</v>
      </c>
      <c r="F10" s="314">
        <v>6</v>
      </c>
      <c r="G10" s="314">
        <v>7</v>
      </c>
      <c r="H10" s="314">
        <v>8</v>
      </c>
      <c r="I10" s="314">
        <v>9</v>
      </c>
      <c r="J10" s="314">
        <v>10</v>
      </c>
      <c r="K10" s="314">
        <v>11</v>
      </c>
      <c r="L10" s="314">
        <v>12</v>
      </c>
      <c r="M10" s="314">
        <v>13</v>
      </c>
      <c r="N10" s="314">
        <v>14</v>
      </c>
      <c r="O10" s="314">
        <v>15</v>
      </c>
      <c r="P10" s="314">
        <v>16</v>
      </c>
      <c r="Q10" s="314">
        <v>17</v>
      </c>
      <c r="R10" s="149">
        <v>18</v>
      </c>
    </row>
    <row r="11" spans="1:18" s="315" customFormat="1" ht="15.75" customHeight="1">
      <c r="A11" s="5">
        <v>1</v>
      </c>
      <c r="B11" s="156" t="s">
        <v>878</v>
      </c>
      <c r="C11" s="463">
        <v>3062</v>
      </c>
      <c r="D11" s="463">
        <v>16</v>
      </c>
      <c r="E11" s="463">
        <v>0</v>
      </c>
      <c r="F11" s="463">
        <f>SUM(C11:E11)</f>
        <v>3078</v>
      </c>
      <c r="G11" s="463">
        <v>2622</v>
      </c>
      <c r="H11" s="463">
        <v>16</v>
      </c>
      <c r="I11" s="463">
        <v>0</v>
      </c>
      <c r="J11" s="463">
        <f>SUM(G11:I11)</f>
        <v>2638</v>
      </c>
      <c r="K11" s="463">
        <v>0</v>
      </c>
      <c r="L11" s="463">
        <v>0</v>
      </c>
      <c r="M11" s="463">
        <v>0</v>
      </c>
      <c r="N11" s="463">
        <v>0</v>
      </c>
      <c r="O11" s="463">
        <v>0</v>
      </c>
      <c r="P11" s="463">
        <v>0</v>
      </c>
      <c r="Q11" s="463">
        <v>0</v>
      </c>
      <c r="R11" s="463">
        <v>0</v>
      </c>
    </row>
    <row r="12" spans="1:18" s="315" customFormat="1" ht="15.75" customHeight="1">
      <c r="A12" s="5">
        <v>2</v>
      </c>
      <c r="B12" s="156" t="s">
        <v>879</v>
      </c>
      <c r="C12" s="463">
        <v>2142</v>
      </c>
      <c r="D12" s="463">
        <v>8</v>
      </c>
      <c r="E12" s="463">
        <v>0</v>
      </c>
      <c r="F12" s="463">
        <f aca="true" t="shared" si="0" ref="F12:F48">SUM(C12:E12)</f>
        <v>2150</v>
      </c>
      <c r="G12" s="463">
        <v>2286</v>
      </c>
      <c r="H12" s="463">
        <v>8</v>
      </c>
      <c r="I12" s="463">
        <v>0</v>
      </c>
      <c r="J12" s="463">
        <f aca="true" t="shared" si="1" ref="J12:J49">SUM(G12:I12)</f>
        <v>2294</v>
      </c>
      <c r="K12" s="463">
        <v>0</v>
      </c>
      <c r="L12" s="463">
        <v>0</v>
      </c>
      <c r="M12" s="463">
        <v>0</v>
      </c>
      <c r="N12" s="463">
        <v>0</v>
      </c>
      <c r="O12" s="463">
        <v>0</v>
      </c>
      <c r="P12" s="463">
        <v>0</v>
      </c>
      <c r="Q12" s="463">
        <v>0</v>
      </c>
      <c r="R12" s="463">
        <v>0</v>
      </c>
    </row>
    <row r="13" spans="1:18" s="315" customFormat="1" ht="15.75" customHeight="1">
      <c r="A13" s="5">
        <v>3</v>
      </c>
      <c r="B13" s="156" t="s">
        <v>880</v>
      </c>
      <c r="C13" s="463">
        <v>1829</v>
      </c>
      <c r="D13" s="463">
        <v>18</v>
      </c>
      <c r="E13" s="463">
        <v>0</v>
      </c>
      <c r="F13" s="463">
        <f t="shared" si="0"/>
        <v>1847</v>
      </c>
      <c r="G13" s="463">
        <v>2019</v>
      </c>
      <c r="H13" s="463">
        <v>18</v>
      </c>
      <c r="I13" s="463">
        <v>0</v>
      </c>
      <c r="J13" s="463">
        <f t="shared" si="1"/>
        <v>2037</v>
      </c>
      <c r="K13" s="463">
        <v>0</v>
      </c>
      <c r="L13" s="463">
        <v>0</v>
      </c>
      <c r="M13" s="463">
        <v>0</v>
      </c>
      <c r="N13" s="463">
        <v>0</v>
      </c>
      <c r="O13" s="463">
        <v>0</v>
      </c>
      <c r="P13" s="463">
        <v>0</v>
      </c>
      <c r="Q13" s="463">
        <v>0</v>
      </c>
      <c r="R13" s="463">
        <v>0</v>
      </c>
    </row>
    <row r="14" spans="1:18" s="315" customFormat="1" ht="15.75" customHeight="1">
      <c r="A14" s="5">
        <v>4</v>
      </c>
      <c r="B14" s="156" t="s">
        <v>881</v>
      </c>
      <c r="C14" s="463">
        <v>1090</v>
      </c>
      <c r="D14" s="463">
        <v>26</v>
      </c>
      <c r="E14" s="463">
        <v>0</v>
      </c>
      <c r="F14" s="463">
        <f t="shared" si="0"/>
        <v>1116</v>
      </c>
      <c r="G14" s="463">
        <v>1053</v>
      </c>
      <c r="H14" s="463">
        <v>26</v>
      </c>
      <c r="I14" s="463">
        <v>0</v>
      </c>
      <c r="J14" s="463">
        <f t="shared" si="1"/>
        <v>1079</v>
      </c>
      <c r="K14" s="463">
        <v>0</v>
      </c>
      <c r="L14" s="463">
        <v>0</v>
      </c>
      <c r="M14" s="463">
        <v>0</v>
      </c>
      <c r="N14" s="463">
        <v>0</v>
      </c>
      <c r="O14" s="463">
        <v>0</v>
      </c>
      <c r="P14" s="463">
        <v>0</v>
      </c>
      <c r="Q14" s="463">
        <v>0</v>
      </c>
      <c r="R14" s="463">
        <v>0</v>
      </c>
    </row>
    <row r="15" spans="1:18" s="315" customFormat="1" ht="15.75" customHeight="1">
      <c r="A15" s="5">
        <v>5</v>
      </c>
      <c r="B15" s="156" t="s">
        <v>882</v>
      </c>
      <c r="C15" s="463">
        <v>2017</v>
      </c>
      <c r="D15" s="463">
        <v>11</v>
      </c>
      <c r="E15" s="463">
        <v>0</v>
      </c>
      <c r="F15" s="463">
        <f t="shared" si="0"/>
        <v>2028</v>
      </c>
      <c r="G15" s="463">
        <v>1981</v>
      </c>
      <c r="H15" s="463">
        <v>11</v>
      </c>
      <c r="I15" s="463">
        <v>0</v>
      </c>
      <c r="J15" s="463">
        <f t="shared" si="1"/>
        <v>1992</v>
      </c>
      <c r="K15" s="463">
        <v>0</v>
      </c>
      <c r="L15" s="463">
        <v>0</v>
      </c>
      <c r="M15" s="463">
        <v>0</v>
      </c>
      <c r="N15" s="463">
        <v>0</v>
      </c>
      <c r="O15" s="463">
        <v>0</v>
      </c>
      <c r="P15" s="463">
        <v>0</v>
      </c>
      <c r="Q15" s="463">
        <v>0</v>
      </c>
      <c r="R15" s="463">
        <v>0</v>
      </c>
    </row>
    <row r="16" spans="1:18" s="315" customFormat="1" ht="15.75" customHeight="1">
      <c r="A16" s="5">
        <v>6</v>
      </c>
      <c r="B16" s="156" t="s">
        <v>883</v>
      </c>
      <c r="C16" s="463">
        <v>1174</v>
      </c>
      <c r="D16" s="463">
        <v>0</v>
      </c>
      <c r="E16" s="463">
        <v>0</v>
      </c>
      <c r="F16" s="463">
        <f t="shared" si="0"/>
        <v>1174</v>
      </c>
      <c r="G16" s="463">
        <v>1190</v>
      </c>
      <c r="H16" s="463">
        <v>0</v>
      </c>
      <c r="I16" s="463">
        <v>0</v>
      </c>
      <c r="J16" s="463">
        <f t="shared" si="1"/>
        <v>1190</v>
      </c>
      <c r="K16" s="463">
        <v>0</v>
      </c>
      <c r="L16" s="463">
        <v>0</v>
      </c>
      <c r="M16" s="463">
        <v>0</v>
      </c>
      <c r="N16" s="463">
        <v>0</v>
      </c>
      <c r="O16" s="463">
        <v>0</v>
      </c>
      <c r="P16" s="463">
        <v>0</v>
      </c>
      <c r="Q16" s="463">
        <v>0</v>
      </c>
      <c r="R16" s="463">
        <v>0</v>
      </c>
    </row>
    <row r="17" spans="1:18" s="315" customFormat="1" ht="15.75" customHeight="1">
      <c r="A17" s="5">
        <v>7</v>
      </c>
      <c r="B17" s="156" t="s">
        <v>884</v>
      </c>
      <c r="C17" s="463">
        <v>3051</v>
      </c>
      <c r="D17" s="463">
        <v>0</v>
      </c>
      <c r="E17" s="463">
        <v>0</v>
      </c>
      <c r="F17" s="463">
        <f t="shared" si="0"/>
        <v>3051</v>
      </c>
      <c r="G17" s="463">
        <v>3270</v>
      </c>
      <c r="H17" s="463">
        <v>0</v>
      </c>
      <c r="I17" s="463">
        <v>0</v>
      </c>
      <c r="J17" s="463">
        <f t="shared" si="1"/>
        <v>3270</v>
      </c>
      <c r="K17" s="463">
        <v>0</v>
      </c>
      <c r="L17" s="463">
        <v>0</v>
      </c>
      <c r="M17" s="463">
        <v>0</v>
      </c>
      <c r="N17" s="463">
        <v>0</v>
      </c>
      <c r="O17" s="463">
        <v>0</v>
      </c>
      <c r="P17" s="463">
        <v>0</v>
      </c>
      <c r="Q17" s="463">
        <v>0</v>
      </c>
      <c r="R17" s="463">
        <v>0</v>
      </c>
    </row>
    <row r="18" spans="1:18" s="315" customFormat="1" ht="15.75" customHeight="1">
      <c r="A18" s="5">
        <v>8</v>
      </c>
      <c r="B18" s="156" t="s">
        <v>885</v>
      </c>
      <c r="C18" s="463">
        <v>876</v>
      </c>
      <c r="D18" s="463">
        <v>2</v>
      </c>
      <c r="E18" s="463">
        <v>0</v>
      </c>
      <c r="F18" s="463">
        <f t="shared" si="0"/>
        <v>878</v>
      </c>
      <c r="G18" s="463">
        <v>1019</v>
      </c>
      <c r="H18" s="463">
        <v>2</v>
      </c>
      <c r="I18" s="463">
        <v>0</v>
      </c>
      <c r="J18" s="463">
        <f t="shared" si="1"/>
        <v>1021</v>
      </c>
      <c r="K18" s="463">
        <v>0</v>
      </c>
      <c r="L18" s="463">
        <v>0</v>
      </c>
      <c r="M18" s="463">
        <v>0</v>
      </c>
      <c r="N18" s="463">
        <v>0</v>
      </c>
      <c r="O18" s="463">
        <v>0</v>
      </c>
      <c r="P18" s="463">
        <v>0</v>
      </c>
      <c r="Q18" s="463">
        <v>0</v>
      </c>
      <c r="R18" s="463">
        <v>0</v>
      </c>
    </row>
    <row r="19" spans="1:18" s="315" customFormat="1" ht="15.75" customHeight="1">
      <c r="A19" s="5">
        <v>9</v>
      </c>
      <c r="B19" s="156" t="s">
        <v>886</v>
      </c>
      <c r="C19" s="463">
        <v>515</v>
      </c>
      <c r="D19" s="463">
        <v>1</v>
      </c>
      <c r="E19" s="463">
        <v>0</v>
      </c>
      <c r="F19" s="463">
        <f t="shared" si="0"/>
        <v>516</v>
      </c>
      <c r="G19" s="463">
        <v>474</v>
      </c>
      <c r="H19" s="463">
        <v>1</v>
      </c>
      <c r="I19" s="463">
        <v>0</v>
      </c>
      <c r="J19" s="463">
        <f t="shared" si="1"/>
        <v>475</v>
      </c>
      <c r="K19" s="463">
        <v>0</v>
      </c>
      <c r="L19" s="463">
        <v>0</v>
      </c>
      <c r="M19" s="463">
        <v>0</v>
      </c>
      <c r="N19" s="463">
        <v>0</v>
      </c>
      <c r="O19" s="463">
        <v>0</v>
      </c>
      <c r="P19" s="463">
        <v>0</v>
      </c>
      <c r="Q19" s="463">
        <v>0</v>
      </c>
      <c r="R19" s="463">
        <v>0</v>
      </c>
    </row>
    <row r="20" spans="1:18" s="315" customFormat="1" ht="15.75" customHeight="1">
      <c r="A20" s="5">
        <v>10</v>
      </c>
      <c r="B20" s="156" t="s">
        <v>887</v>
      </c>
      <c r="C20" s="463">
        <v>1640</v>
      </c>
      <c r="D20" s="463">
        <v>5</v>
      </c>
      <c r="E20" s="463">
        <v>0</v>
      </c>
      <c r="F20" s="463">
        <f t="shared" si="0"/>
        <v>1645</v>
      </c>
      <c r="G20" s="463">
        <v>1537</v>
      </c>
      <c r="H20" s="463">
        <v>5</v>
      </c>
      <c r="I20" s="463">
        <v>0</v>
      </c>
      <c r="J20" s="463">
        <f t="shared" si="1"/>
        <v>1542</v>
      </c>
      <c r="K20" s="463">
        <v>0</v>
      </c>
      <c r="L20" s="463">
        <v>0</v>
      </c>
      <c r="M20" s="463">
        <v>0</v>
      </c>
      <c r="N20" s="463">
        <v>0</v>
      </c>
      <c r="O20" s="463">
        <v>0</v>
      </c>
      <c r="P20" s="463">
        <v>0</v>
      </c>
      <c r="Q20" s="463">
        <v>0</v>
      </c>
      <c r="R20" s="463">
        <v>0</v>
      </c>
    </row>
    <row r="21" spans="1:18" s="315" customFormat="1" ht="15.75" customHeight="1">
      <c r="A21" s="5">
        <v>11</v>
      </c>
      <c r="B21" s="156" t="s">
        <v>888</v>
      </c>
      <c r="C21" s="463">
        <v>1842</v>
      </c>
      <c r="D21" s="463">
        <v>8</v>
      </c>
      <c r="E21" s="463">
        <v>0</v>
      </c>
      <c r="F21" s="463">
        <f t="shared" si="0"/>
        <v>1850</v>
      </c>
      <c r="G21" s="463">
        <v>1933</v>
      </c>
      <c r="H21" s="463">
        <v>8</v>
      </c>
      <c r="I21" s="463">
        <v>0</v>
      </c>
      <c r="J21" s="463">
        <f t="shared" si="1"/>
        <v>1941</v>
      </c>
      <c r="K21" s="463">
        <v>0</v>
      </c>
      <c r="L21" s="463">
        <v>0</v>
      </c>
      <c r="M21" s="463">
        <v>0</v>
      </c>
      <c r="N21" s="463">
        <v>0</v>
      </c>
      <c r="O21" s="463">
        <v>0</v>
      </c>
      <c r="P21" s="463">
        <v>0</v>
      </c>
      <c r="Q21" s="463">
        <v>0</v>
      </c>
      <c r="R21" s="463">
        <v>0</v>
      </c>
    </row>
    <row r="22" spans="1:18" s="315" customFormat="1" ht="15.75" customHeight="1">
      <c r="A22" s="5">
        <v>12</v>
      </c>
      <c r="B22" s="156" t="s">
        <v>889</v>
      </c>
      <c r="C22" s="463">
        <v>2388</v>
      </c>
      <c r="D22" s="463">
        <v>9</v>
      </c>
      <c r="E22" s="463">
        <v>0</v>
      </c>
      <c r="F22" s="463">
        <f t="shared" si="0"/>
        <v>2397</v>
      </c>
      <c r="G22" s="463">
        <v>2396</v>
      </c>
      <c r="H22" s="463">
        <v>9</v>
      </c>
      <c r="I22" s="463">
        <v>0</v>
      </c>
      <c r="J22" s="463">
        <f t="shared" si="1"/>
        <v>2405</v>
      </c>
      <c r="K22" s="463">
        <v>0</v>
      </c>
      <c r="L22" s="463">
        <v>0</v>
      </c>
      <c r="M22" s="463">
        <v>0</v>
      </c>
      <c r="N22" s="463">
        <v>0</v>
      </c>
      <c r="O22" s="463">
        <v>0</v>
      </c>
      <c r="P22" s="463">
        <v>0</v>
      </c>
      <c r="Q22" s="463">
        <v>0</v>
      </c>
      <c r="R22" s="463">
        <v>0</v>
      </c>
    </row>
    <row r="23" spans="1:18" s="315" customFormat="1" ht="15.75" customHeight="1">
      <c r="A23" s="5">
        <v>13</v>
      </c>
      <c r="B23" s="156" t="s">
        <v>890</v>
      </c>
      <c r="C23" s="463">
        <v>2044</v>
      </c>
      <c r="D23" s="463">
        <v>16</v>
      </c>
      <c r="E23" s="463">
        <v>0</v>
      </c>
      <c r="F23" s="463">
        <f t="shared" si="0"/>
        <v>2060</v>
      </c>
      <c r="G23" s="463">
        <v>1974</v>
      </c>
      <c r="H23" s="463">
        <v>16</v>
      </c>
      <c r="I23" s="463">
        <v>0</v>
      </c>
      <c r="J23" s="463">
        <f t="shared" si="1"/>
        <v>1990</v>
      </c>
      <c r="K23" s="463">
        <v>0</v>
      </c>
      <c r="L23" s="463">
        <v>0</v>
      </c>
      <c r="M23" s="463">
        <v>0</v>
      </c>
      <c r="N23" s="463">
        <v>0</v>
      </c>
      <c r="O23" s="463">
        <v>0</v>
      </c>
      <c r="P23" s="463">
        <v>0</v>
      </c>
      <c r="Q23" s="463">
        <v>0</v>
      </c>
      <c r="R23" s="463">
        <v>0</v>
      </c>
    </row>
    <row r="24" spans="1:18" s="315" customFormat="1" ht="15.75" customHeight="1">
      <c r="A24" s="5">
        <v>14</v>
      </c>
      <c r="B24" s="156" t="s">
        <v>891</v>
      </c>
      <c r="C24" s="463">
        <v>1727</v>
      </c>
      <c r="D24" s="463">
        <v>7</v>
      </c>
      <c r="E24" s="463">
        <v>0</v>
      </c>
      <c r="F24" s="463">
        <f t="shared" si="0"/>
        <v>1734</v>
      </c>
      <c r="G24" s="463">
        <v>1529</v>
      </c>
      <c r="H24" s="463">
        <v>7</v>
      </c>
      <c r="I24" s="463">
        <v>0</v>
      </c>
      <c r="J24" s="463">
        <f t="shared" si="1"/>
        <v>1536</v>
      </c>
      <c r="K24" s="463">
        <v>0</v>
      </c>
      <c r="L24" s="463">
        <v>0</v>
      </c>
      <c r="M24" s="463">
        <v>0</v>
      </c>
      <c r="N24" s="463">
        <v>0</v>
      </c>
      <c r="O24" s="463">
        <v>0</v>
      </c>
      <c r="P24" s="463">
        <v>0</v>
      </c>
      <c r="Q24" s="463">
        <v>0</v>
      </c>
      <c r="R24" s="463">
        <v>0</v>
      </c>
    </row>
    <row r="25" spans="1:18" s="315" customFormat="1" ht="15.75" customHeight="1">
      <c r="A25" s="5">
        <v>15</v>
      </c>
      <c r="B25" s="156" t="s">
        <v>892</v>
      </c>
      <c r="C25" s="463">
        <v>2969</v>
      </c>
      <c r="D25" s="463">
        <v>3</v>
      </c>
      <c r="E25" s="463">
        <v>0</v>
      </c>
      <c r="F25" s="463">
        <f t="shared" si="0"/>
        <v>2972</v>
      </c>
      <c r="G25" s="463">
        <v>3216</v>
      </c>
      <c r="H25" s="463">
        <v>3</v>
      </c>
      <c r="I25" s="463">
        <v>0</v>
      </c>
      <c r="J25" s="463">
        <f t="shared" si="1"/>
        <v>3219</v>
      </c>
      <c r="K25" s="463">
        <v>0</v>
      </c>
      <c r="L25" s="463">
        <v>0</v>
      </c>
      <c r="M25" s="463">
        <v>0</v>
      </c>
      <c r="N25" s="463">
        <v>0</v>
      </c>
      <c r="O25" s="463">
        <v>0</v>
      </c>
      <c r="P25" s="463">
        <v>0</v>
      </c>
      <c r="Q25" s="463">
        <v>0</v>
      </c>
      <c r="R25" s="463">
        <v>0</v>
      </c>
    </row>
    <row r="26" spans="1:18" s="315" customFormat="1" ht="15.75" customHeight="1">
      <c r="A26" s="5">
        <v>16</v>
      </c>
      <c r="B26" s="156" t="s">
        <v>893</v>
      </c>
      <c r="C26" s="463">
        <v>1958</v>
      </c>
      <c r="D26" s="463">
        <v>9</v>
      </c>
      <c r="E26" s="463">
        <v>0</v>
      </c>
      <c r="F26" s="463">
        <f t="shared" si="0"/>
        <v>1967</v>
      </c>
      <c r="G26" s="463">
        <v>1834</v>
      </c>
      <c r="H26" s="463">
        <v>9</v>
      </c>
      <c r="I26" s="463">
        <v>0</v>
      </c>
      <c r="J26" s="463">
        <f t="shared" si="1"/>
        <v>1843</v>
      </c>
      <c r="K26" s="463">
        <v>0</v>
      </c>
      <c r="L26" s="463">
        <v>0</v>
      </c>
      <c r="M26" s="463">
        <v>0</v>
      </c>
      <c r="N26" s="463">
        <v>0</v>
      </c>
      <c r="O26" s="463">
        <v>0</v>
      </c>
      <c r="P26" s="463">
        <v>0</v>
      </c>
      <c r="Q26" s="463">
        <v>0</v>
      </c>
      <c r="R26" s="463">
        <v>0</v>
      </c>
    </row>
    <row r="27" spans="1:18" s="315" customFormat="1" ht="15.75" customHeight="1">
      <c r="A27" s="5">
        <v>17</v>
      </c>
      <c r="B27" s="156" t="s">
        <v>894</v>
      </c>
      <c r="C27" s="463">
        <v>400</v>
      </c>
      <c r="D27" s="463">
        <v>4</v>
      </c>
      <c r="E27" s="463">
        <v>0</v>
      </c>
      <c r="F27" s="463">
        <f t="shared" si="0"/>
        <v>404</v>
      </c>
      <c r="G27" s="463">
        <v>426</v>
      </c>
      <c r="H27" s="463">
        <v>4</v>
      </c>
      <c r="I27" s="463">
        <v>0</v>
      </c>
      <c r="J27" s="463">
        <f t="shared" si="1"/>
        <v>430</v>
      </c>
      <c r="K27" s="463">
        <v>0</v>
      </c>
      <c r="L27" s="463">
        <v>0</v>
      </c>
      <c r="M27" s="463">
        <v>0</v>
      </c>
      <c r="N27" s="463">
        <v>0</v>
      </c>
      <c r="O27" s="463">
        <v>0</v>
      </c>
      <c r="P27" s="463">
        <v>0</v>
      </c>
      <c r="Q27" s="463">
        <v>0</v>
      </c>
      <c r="R27" s="463">
        <v>0</v>
      </c>
    </row>
    <row r="28" spans="1:18" s="315" customFormat="1" ht="15.75" customHeight="1">
      <c r="A28" s="5">
        <v>18</v>
      </c>
      <c r="B28" s="156" t="s">
        <v>895</v>
      </c>
      <c r="C28" s="463">
        <v>1971</v>
      </c>
      <c r="D28" s="463">
        <v>51</v>
      </c>
      <c r="E28" s="463">
        <v>0</v>
      </c>
      <c r="F28" s="463">
        <f t="shared" si="0"/>
        <v>2022</v>
      </c>
      <c r="G28" s="463">
        <v>1927</v>
      </c>
      <c r="H28" s="463">
        <v>51</v>
      </c>
      <c r="I28" s="463">
        <v>0</v>
      </c>
      <c r="J28" s="463">
        <f t="shared" si="1"/>
        <v>1978</v>
      </c>
      <c r="K28" s="463">
        <v>0</v>
      </c>
      <c r="L28" s="463">
        <v>0</v>
      </c>
      <c r="M28" s="463">
        <v>0</v>
      </c>
      <c r="N28" s="463">
        <v>0</v>
      </c>
      <c r="O28" s="463">
        <v>0</v>
      </c>
      <c r="P28" s="463">
        <v>0</v>
      </c>
      <c r="Q28" s="463">
        <v>0</v>
      </c>
      <c r="R28" s="463">
        <v>0</v>
      </c>
    </row>
    <row r="29" spans="1:18" s="315" customFormat="1" ht="15.75" customHeight="1">
      <c r="A29" s="5">
        <v>19</v>
      </c>
      <c r="B29" s="156" t="s">
        <v>896</v>
      </c>
      <c r="C29" s="463">
        <v>3157</v>
      </c>
      <c r="D29" s="463">
        <v>11</v>
      </c>
      <c r="E29" s="463">
        <v>0</v>
      </c>
      <c r="F29" s="463">
        <f t="shared" si="0"/>
        <v>3168</v>
      </c>
      <c r="G29" s="463">
        <v>3114</v>
      </c>
      <c r="H29" s="463">
        <v>11</v>
      </c>
      <c r="I29" s="463">
        <v>0</v>
      </c>
      <c r="J29" s="463">
        <f t="shared" si="1"/>
        <v>3125</v>
      </c>
      <c r="K29" s="463">
        <v>0</v>
      </c>
      <c r="L29" s="463">
        <v>0</v>
      </c>
      <c r="M29" s="463">
        <v>0</v>
      </c>
      <c r="N29" s="463">
        <v>0</v>
      </c>
      <c r="O29" s="463">
        <v>0</v>
      </c>
      <c r="P29" s="463">
        <v>0</v>
      </c>
      <c r="Q29" s="463">
        <v>0</v>
      </c>
      <c r="R29" s="463">
        <v>0</v>
      </c>
    </row>
    <row r="30" spans="1:18" s="315" customFormat="1" ht="15.75" customHeight="1">
      <c r="A30" s="5">
        <v>20</v>
      </c>
      <c r="B30" s="156" t="s">
        <v>897</v>
      </c>
      <c r="C30" s="463">
        <v>2534</v>
      </c>
      <c r="D30" s="463">
        <v>24</v>
      </c>
      <c r="E30" s="463">
        <v>0</v>
      </c>
      <c r="F30" s="463">
        <f t="shared" si="0"/>
        <v>2558</v>
      </c>
      <c r="G30" s="463">
        <v>2278</v>
      </c>
      <c r="H30" s="463">
        <v>24</v>
      </c>
      <c r="I30" s="463">
        <v>0</v>
      </c>
      <c r="J30" s="463">
        <f t="shared" si="1"/>
        <v>2302</v>
      </c>
      <c r="K30" s="463">
        <v>0</v>
      </c>
      <c r="L30" s="463">
        <v>0</v>
      </c>
      <c r="M30" s="463">
        <v>0</v>
      </c>
      <c r="N30" s="463">
        <v>0</v>
      </c>
      <c r="O30" s="463">
        <v>0</v>
      </c>
      <c r="P30" s="463">
        <v>0</v>
      </c>
      <c r="Q30" s="463">
        <v>0</v>
      </c>
      <c r="R30" s="463">
        <v>0</v>
      </c>
    </row>
    <row r="31" spans="1:18" s="315" customFormat="1" ht="15.75" customHeight="1">
      <c r="A31" s="5">
        <v>21</v>
      </c>
      <c r="B31" s="156" t="s">
        <v>898</v>
      </c>
      <c r="C31" s="463">
        <v>2334</v>
      </c>
      <c r="D31" s="463">
        <v>34</v>
      </c>
      <c r="E31" s="463">
        <v>0</v>
      </c>
      <c r="F31" s="463">
        <f t="shared" si="0"/>
        <v>2368</v>
      </c>
      <c r="G31" s="463">
        <v>2259</v>
      </c>
      <c r="H31" s="463">
        <v>34</v>
      </c>
      <c r="I31" s="463">
        <v>0</v>
      </c>
      <c r="J31" s="463">
        <f t="shared" si="1"/>
        <v>2293</v>
      </c>
      <c r="K31" s="463">
        <v>0</v>
      </c>
      <c r="L31" s="463">
        <v>0</v>
      </c>
      <c r="M31" s="463">
        <v>0</v>
      </c>
      <c r="N31" s="463">
        <v>0</v>
      </c>
      <c r="O31" s="463">
        <v>0</v>
      </c>
      <c r="P31" s="463">
        <v>0</v>
      </c>
      <c r="Q31" s="463">
        <v>0</v>
      </c>
      <c r="R31" s="463">
        <v>0</v>
      </c>
    </row>
    <row r="32" spans="1:18" s="315" customFormat="1" ht="15.75" customHeight="1">
      <c r="A32" s="5">
        <v>22</v>
      </c>
      <c r="B32" s="156" t="s">
        <v>899</v>
      </c>
      <c r="C32" s="463">
        <v>2904</v>
      </c>
      <c r="D32" s="463">
        <v>20</v>
      </c>
      <c r="E32" s="463">
        <v>0</v>
      </c>
      <c r="F32" s="463">
        <f t="shared" si="0"/>
        <v>2924</v>
      </c>
      <c r="G32" s="463">
        <v>2658</v>
      </c>
      <c r="H32" s="463">
        <v>20</v>
      </c>
      <c r="I32" s="463">
        <v>0</v>
      </c>
      <c r="J32" s="463">
        <f t="shared" si="1"/>
        <v>2678</v>
      </c>
      <c r="K32" s="463">
        <v>0</v>
      </c>
      <c r="L32" s="463">
        <v>0</v>
      </c>
      <c r="M32" s="463">
        <v>0</v>
      </c>
      <c r="N32" s="463">
        <v>0</v>
      </c>
      <c r="O32" s="463">
        <v>0</v>
      </c>
      <c r="P32" s="463">
        <v>0</v>
      </c>
      <c r="Q32" s="463">
        <v>0</v>
      </c>
      <c r="R32" s="463">
        <v>0</v>
      </c>
    </row>
    <row r="33" spans="1:18" s="315" customFormat="1" ht="15.75" customHeight="1">
      <c r="A33" s="5">
        <v>23</v>
      </c>
      <c r="B33" s="156" t="s">
        <v>900</v>
      </c>
      <c r="C33" s="463">
        <v>2488</v>
      </c>
      <c r="D33" s="463">
        <v>8</v>
      </c>
      <c r="E33" s="463">
        <v>0</v>
      </c>
      <c r="F33" s="463">
        <f t="shared" si="0"/>
        <v>2496</v>
      </c>
      <c r="G33" s="463">
        <v>2092</v>
      </c>
      <c r="H33" s="463">
        <v>8</v>
      </c>
      <c r="I33" s="463">
        <v>0</v>
      </c>
      <c r="J33" s="463">
        <f t="shared" si="1"/>
        <v>2100</v>
      </c>
      <c r="K33" s="463">
        <v>0</v>
      </c>
      <c r="L33" s="463">
        <v>0</v>
      </c>
      <c r="M33" s="463">
        <v>0</v>
      </c>
      <c r="N33" s="463">
        <v>0</v>
      </c>
      <c r="O33" s="463">
        <v>0</v>
      </c>
      <c r="P33" s="463">
        <v>0</v>
      </c>
      <c r="Q33" s="463">
        <v>0</v>
      </c>
      <c r="R33" s="463">
        <v>0</v>
      </c>
    </row>
    <row r="34" spans="1:18" s="315" customFormat="1" ht="15.75" customHeight="1">
      <c r="A34" s="5">
        <v>24</v>
      </c>
      <c r="B34" s="156" t="s">
        <v>901</v>
      </c>
      <c r="C34" s="463">
        <v>2204</v>
      </c>
      <c r="D34" s="463">
        <v>11</v>
      </c>
      <c r="E34" s="463">
        <v>0</v>
      </c>
      <c r="F34" s="463">
        <f t="shared" si="0"/>
        <v>2215</v>
      </c>
      <c r="G34" s="463">
        <v>2008</v>
      </c>
      <c r="H34" s="463">
        <v>11</v>
      </c>
      <c r="I34" s="463">
        <v>0</v>
      </c>
      <c r="J34" s="463">
        <f t="shared" si="1"/>
        <v>2019</v>
      </c>
      <c r="K34" s="463">
        <v>0</v>
      </c>
      <c r="L34" s="463">
        <v>0</v>
      </c>
      <c r="M34" s="463">
        <v>0</v>
      </c>
      <c r="N34" s="463">
        <v>0</v>
      </c>
      <c r="O34" s="463">
        <v>0</v>
      </c>
      <c r="P34" s="463">
        <v>0</v>
      </c>
      <c r="Q34" s="463">
        <v>0</v>
      </c>
      <c r="R34" s="463">
        <v>0</v>
      </c>
    </row>
    <row r="35" spans="1:18" s="315" customFormat="1" ht="15.75" customHeight="1">
      <c r="A35" s="5">
        <v>25</v>
      </c>
      <c r="B35" s="156" t="s">
        <v>902</v>
      </c>
      <c r="C35" s="463">
        <v>1476</v>
      </c>
      <c r="D35" s="463">
        <v>4</v>
      </c>
      <c r="E35" s="463">
        <v>0</v>
      </c>
      <c r="F35" s="463">
        <f t="shared" si="0"/>
        <v>1480</v>
      </c>
      <c r="G35" s="463">
        <v>1235</v>
      </c>
      <c r="H35" s="463">
        <v>4</v>
      </c>
      <c r="I35" s="463">
        <v>0</v>
      </c>
      <c r="J35" s="463">
        <f t="shared" si="1"/>
        <v>1239</v>
      </c>
      <c r="K35" s="463">
        <v>0</v>
      </c>
      <c r="L35" s="463">
        <v>0</v>
      </c>
      <c r="M35" s="463">
        <v>0</v>
      </c>
      <c r="N35" s="463">
        <v>0</v>
      </c>
      <c r="O35" s="463">
        <v>0</v>
      </c>
      <c r="P35" s="463">
        <v>0</v>
      </c>
      <c r="Q35" s="463">
        <v>0</v>
      </c>
      <c r="R35" s="463">
        <v>0</v>
      </c>
    </row>
    <row r="36" spans="1:18" s="315" customFormat="1" ht="15.75" customHeight="1">
      <c r="A36" s="5">
        <v>26</v>
      </c>
      <c r="B36" s="156" t="s">
        <v>903</v>
      </c>
      <c r="C36" s="463">
        <v>1889</v>
      </c>
      <c r="D36" s="463">
        <v>5</v>
      </c>
      <c r="E36" s="463">
        <v>0</v>
      </c>
      <c r="F36" s="463">
        <f t="shared" si="0"/>
        <v>1894</v>
      </c>
      <c r="G36" s="463">
        <v>1630</v>
      </c>
      <c r="H36" s="463">
        <v>5</v>
      </c>
      <c r="I36" s="463">
        <v>0</v>
      </c>
      <c r="J36" s="463">
        <f t="shared" si="1"/>
        <v>1635</v>
      </c>
      <c r="K36" s="463">
        <v>0</v>
      </c>
      <c r="L36" s="463">
        <v>0</v>
      </c>
      <c r="M36" s="463">
        <v>0</v>
      </c>
      <c r="N36" s="463">
        <v>0</v>
      </c>
      <c r="O36" s="463">
        <v>0</v>
      </c>
      <c r="P36" s="463">
        <v>0</v>
      </c>
      <c r="Q36" s="463">
        <v>0</v>
      </c>
      <c r="R36" s="463">
        <v>0</v>
      </c>
    </row>
    <row r="37" spans="1:18" s="315" customFormat="1" ht="15.75" customHeight="1">
      <c r="A37" s="5">
        <v>27</v>
      </c>
      <c r="B37" s="156" t="s">
        <v>904</v>
      </c>
      <c r="C37" s="463">
        <v>1950</v>
      </c>
      <c r="D37" s="463">
        <v>13</v>
      </c>
      <c r="E37" s="463">
        <v>0</v>
      </c>
      <c r="F37" s="463">
        <f t="shared" si="0"/>
        <v>1963</v>
      </c>
      <c r="G37" s="463">
        <v>1666</v>
      </c>
      <c r="H37" s="463">
        <v>13</v>
      </c>
      <c r="I37" s="463">
        <v>0</v>
      </c>
      <c r="J37" s="463">
        <f t="shared" si="1"/>
        <v>1679</v>
      </c>
      <c r="K37" s="463">
        <v>0</v>
      </c>
      <c r="L37" s="463">
        <v>0</v>
      </c>
      <c r="M37" s="463">
        <v>0</v>
      </c>
      <c r="N37" s="463">
        <v>0</v>
      </c>
      <c r="O37" s="463">
        <v>0</v>
      </c>
      <c r="P37" s="463">
        <v>0</v>
      </c>
      <c r="Q37" s="463">
        <v>0</v>
      </c>
      <c r="R37" s="463">
        <v>0</v>
      </c>
    </row>
    <row r="38" spans="1:18" s="315" customFormat="1" ht="15.75" customHeight="1">
      <c r="A38" s="5">
        <v>28</v>
      </c>
      <c r="B38" s="156" t="s">
        <v>905</v>
      </c>
      <c r="C38" s="463">
        <v>1769</v>
      </c>
      <c r="D38" s="463">
        <v>14</v>
      </c>
      <c r="E38" s="463">
        <v>0</v>
      </c>
      <c r="F38" s="463">
        <f t="shared" si="0"/>
        <v>1783</v>
      </c>
      <c r="G38" s="463">
        <v>1895</v>
      </c>
      <c r="H38" s="463">
        <v>14</v>
      </c>
      <c r="I38" s="463">
        <v>0</v>
      </c>
      <c r="J38" s="463">
        <f t="shared" si="1"/>
        <v>1909</v>
      </c>
      <c r="K38" s="463">
        <v>0</v>
      </c>
      <c r="L38" s="463">
        <v>0</v>
      </c>
      <c r="M38" s="463">
        <v>0</v>
      </c>
      <c r="N38" s="463">
        <v>0</v>
      </c>
      <c r="O38" s="463">
        <v>0</v>
      </c>
      <c r="P38" s="463">
        <v>0</v>
      </c>
      <c r="Q38" s="463">
        <v>0</v>
      </c>
      <c r="R38" s="463">
        <v>0</v>
      </c>
    </row>
    <row r="39" spans="1:21" s="162" customFormat="1" ht="15.75" customHeight="1">
      <c r="A39" s="5">
        <v>29</v>
      </c>
      <c r="B39" s="156" t="s">
        <v>906</v>
      </c>
      <c r="C39" s="463">
        <v>1960</v>
      </c>
      <c r="D39" s="463">
        <v>2</v>
      </c>
      <c r="E39" s="463">
        <v>0</v>
      </c>
      <c r="F39" s="463">
        <f t="shared" si="0"/>
        <v>1962</v>
      </c>
      <c r="G39" s="463">
        <v>1855</v>
      </c>
      <c r="H39" s="463">
        <v>2</v>
      </c>
      <c r="I39" s="463">
        <v>0</v>
      </c>
      <c r="J39" s="463">
        <f t="shared" si="1"/>
        <v>1857</v>
      </c>
      <c r="K39" s="463">
        <v>0</v>
      </c>
      <c r="L39" s="463">
        <v>0</v>
      </c>
      <c r="M39" s="463">
        <v>0</v>
      </c>
      <c r="N39" s="463">
        <v>0</v>
      </c>
      <c r="O39" s="463">
        <v>0</v>
      </c>
      <c r="P39" s="463">
        <v>0</v>
      </c>
      <c r="Q39" s="463">
        <v>0</v>
      </c>
      <c r="R39" s="463">
        <v>0</v>
      </c>
      <c r="S39" s="315"/>
      <c r="U39" s="315"/>
    </row>
    <row r="40" spans="1:21" s="162" customFormat="1" ht="15.75" customHeight="1">
      <c r="A40" s="5">
        <v>30</v>
      </c>
      <c r="B40" s="156" t="s">
        <v>907</v>
      </c>
      <c r="C40" s="463">
        <v>972</v>
      </c>
      <c r="D40" s="463">
        <v>15</v>
      </c>
      <c r="E40" s="463">
        <v>0</v>
      </c>
      <c r="F40" s="463">
        <f t="shared" si="0"/>
        <v>987</v>
      </c>
      <c r="G40" s="463">
        <v>1074</v>
      </c>
      <c r="H40" s="463">
        <v>15</v>
      </c>
      <c r="I40" s="463">
        <v>0</v>
      </c>
      <c r="J40" s="463">
        <f t="shared" si="1"/>
        <v>1089</v>
      </c>
      <c r="K40" s="463">
        <v>0</v>
      </c>
      <c r="L40" s="463">
        <v>0</v>
      </c>
      <c r="M40" s="463">
        <v>0</v>
      </c>
      <c r="N40" s="463">
        <v>0</v>
      </c>
      <c r="O40" s="463">
        <v>0</v>
      </c>
      <c r="P40" s="463">
        <v>0</v>
      </c>
      <c r="Q40" s="463">
        <v>0</v>
      </c>
      <c r="R40" s="463">
        <v>0</v>
      </c>
      <c r="S40" s="315"/>
      <c r="U40" s="315"/>
    </row>
    <row r="41" spans="1:21" s="162" customFormat="1" ht="15.75" customHeight="1">
      <c r="A41" s="5">
        <v>31</v>
      </c>
      <c r="B41" s="321" t="s">
        <v>908</v>
      </c>
      <c r="C41" s="463">
        <v>466</v>
      </c>
      <c r="D41" s="463">
        <v>0</v>
      </c>
      <c r="E41" s="463">
        <v>0</v>
      </c>
      <c r="F41" s="463">
        <f t="shared" si="0"/>
        <v>466</v>
      </c>
      <c r="G41" s="463">
        <v>478</v>
      </c>
      <c r="H41" s="463">
        <v>0</v>
      </c>
      <c r="I41" s="463">
        <v>0</v>
      </c>
      <c r="J41" s="463">
        <f t="shared" si="1"/>
        <v>478</v>
      </c>
      <c r="K41" s="463">
        <v>0</v>
      </c>
      <c r="L41" s="463">
        <v>0</v>
      </c>
      <c r="M41" s="463">
        <v>0</v>
      </c>
      <c r="N41" s="463">
        <v>0</v>
      </c>
      <c r="O41" s="463">
        <v>0</v>
      </c>
      <c r="P41" s="463">
        <v>0</v>
      </c>
      <c r="Q41" s="463">
        <v>0</v>
      </c>
      <c r="R41" s="463">
        <v>0</v>
      </c>
      <c r="S41" s="315"/>
      <c r="U41" s="315"/>
    </row>
    <row r="42" spans="1:21" s="162" customFormat="1" ht="15.75" customHeight="1">
      <c r="A42" s="5">
        <v>32</v>
      </c>
      <c r="B42" s="321" t="s">
        <v>909</v>
      </c>
      <c r="C42" s="463">
        <v>735</v>
      </c>
      <c r="D42" s="463">
        <v>0</v>
      </c>
      <c r="E42" s="463">
        <v>0</v>
      </c>
      <c r="F42" s="463">
        <f t="shared" si="0"/>
        <v>735</v>
      </c>
      <c r="G42" s="463">
        <v>735</v>
      </c>
      <c r="H42" s="463">
        <v>0</v>
      </c>
      <c r="I42" s="463">
        <v>0</v>
      </c>
      <c r="J42" s="463">
        <f t="shared" si="1"/>
        <v>735</v>
      </c>
      <c r="K42" s="463">
        <v>0</v>
      </c>
      <c r="L42" s="463">
        <v>0</v>
      </c>
      <c r="M42" s="463">
        <v>0</v>
      </c>
      <c r="N42" s="463">
        <v>0</v>
      </c>
      <c r="O42" s="463">
        <v>0</v>
      </c>
      <c r="P42" s="463">
        <v>0</v>
      </c>
      <c r="Q42" s="463">
        <v>0</v>
      </c>
      <c r="R42" s="463">
        <v>0</v>
      </c>
      <c r="S42" s="315"/>
      <c r="U42" s="315"/>
    </row>
    <row r="43" spans="1:21" s="162" customFormat="1" ht="15.75" customHeight="1">
      <c r="A43" s="5">
        <v>33</v>
      </c>
      <c r="B43" s="321" t="s">
        <v>910</v>
      </c>
      <c r="C43" s="463">
        <v>1658</v>
      </c>
      <c r="D43" s="463">
        <v>1</v>
      </c>
      <c r="E43" s="463">
        <v>0</v>
      </c>
      <c r="F43" s="463">
        <f t="shared" si="0"/>
        <v>1659</v>
      </c>
      <c r="G43" s="463">
        <v>2084</v>
      </c>
      <c r="H43" s="463">
        <v>1</v>
      </c>
      <c r="I43" s="463">
        <v>0</v>
      </c>
      <c r="J43" s="463">
        <f t="shared" si="1"/>
        <v>2085</v>
      </c>
      <c r="K43" s="463">
        <v>0</v>
      </c>
      <c r="L43" s="463">
        <v>0</v>
      </c>
      <c r="M43" s="463">
        <v>0</v>
      </c>
      <c r="N43" s="463">
        <v>0</v>
      </c>
      <c r="O43" s="463">
        <v>0</v>
      </c>
      <c r="P43" s="463">
        <v>0</v>
      </c>
      <c r="Q43" s="463">
        <v>0</v>
      </c>
      <c r="R43" s="463">
        <v>0</v>
      </c>
      <c r="S43" s="315"/>
      <c r="U43" s="315"/>
    </row>
    <row r="44" spans="1:21" s="162" customFormat="1" ht="15.75" customHeight="1">
      <c r="A44" s="5">
        <v>34</v>
      </c>
      <c r="B44" s="321" t="s">
        <v>911</v>
      </c>
      <c r="C44" s="463">
        <v>1024</v>
      </c>
      <c r="D44" s="463">
        <v>10</v>
      </c>
      <c r="E44" s="463">
        <v>0</v>
      </c>
      <c r="F44" s="463">
        <f t="shared" si="0"/>
        <v>1034</v>
      </c>
      <c r="G44" s="463">
        <v>984</v>
      </c>
      <c r="H44" s="463">
        <v>10</v>
      </c>
      <c r="I44" s="463">
        <v>0</v>
      </c>
      <c r="J44" s="463">
        <f t="shared" si="1"/>
        <v>994</v>
      </c>
      <c r="K44" s="463">
        <v>0</v>
      </c>
      <c r="L44" s="463">
        <v>0</v>
      </c>
      <c r="M44" s="463">
        <v>0</v>
      </c>
      <c r="N44" s="463">
        <v>0</v>
      </c>
      <c r="O44" s="463">
        <v>0</v>
      </c>
      <c r="P44" s="463">
        <v>0</v>
      </c>
      <c r="Q44" s="463">
        <v>0</v>
      </c>
      <c r="R44" s="463">
        <v>0</v>
      </c>
      <c r="S44" s="315"/>
      <c r="U44" s="315"/>
    </row>
    <row r="45" spans="1:21" s="162" customFormat="1" ht="15.75" customHeight="1">
      <c r="A45" s="5">
        <v>35</v>
      </c>
      <c r="B45" s="321" t="s">
        <v>912</v>
      </c>
      <c r="C45" s="463">
        <v>1455</v>
      </c>
      <c r="D45" s="463">
        <v>3</v>
      </c>
      <c r="E45" s="463">
        <v>0</v>
      </c>
      <c r="F45" s="463">
        <f t="shared" si="0"/>
        <v>1458</v>
      </c>
      <c r="G45" s="463">
        <v>1477</v>
      </c>
      <c r="H45" s="463">
        <v>3</v>
      </c>
      <c r="I45" s="463">
        <v>0</v>
      </c>
      <c r="J45" s="463">
        <f t="shared" si="1"/>
        <v>1480</v>
      </c>
      <c r="K45" s="463">
        <v>0</v>
      </c>
      <c r="L45" s="463">
        <v>0</v>
      </c>
      <c r="M45" s="463">
        <v>0</v>
      </c>
      <c r="N45" s="463">
        <v>0</v>
      </c>
      <c r="O45" s="463">
        <v>0</v>
      </c>
      <c r="P45" s="463">
        <v>0</v>
      </c>
      <c r="Q45" s="463">
        <v>0</v>
      </c>
      <c r="R45" s="463">
        <v>0</v>
      </c>
      <c r="S45" s="315"/>
      <c r="U45" s="315"/>
    </row>
    <row r="46" spans="1:21" s="162" customFormat="1" ht="15.75" customHeight="1">
      <c r="A46" s="5">
        <v>36</v>
      </c>
      <c r="B46" s="321" t="s">
        <v>913</v>
      </c>
      <c r="C46" s="463">
        <v>1252</v>
      </c>
      <c r="D46" s="463">
        <v>2</v>
      </c>
      <c r="E46" s="463">
        <v>0</v>
      </c>
      <c r="F46" s="463">
        <f t="shared" si="0"/>
        <v>1254</v>
      </c>
      <c r="G46" s="463">
        <v>1275</v>
      </c>
      <c r="H46" s="463">
        <v>2</v>
      </c>
      <c r="I46" s="463">
        <v>0</v>
      </c>
      <c r="J46" s="463">
        <f t="shared" si="1"/>
        <v>1277</v>
      </c>
      <c r="K46" s="463">
        <v>0</v>
      </c>
      <c r="L46" s="463">
        <v>0</v>
      </c>
      <c r="M46" s="463">
        <v>0</v>
      </c>
      <c r="N46" s="463">
        <v>0</v>
      </c>
      <c r="O46" s="463">
        <v>0</v>
      </c>
      <c r="P46" s="463">
        <v>0</v>
      </c>
      <c r="Q46" s="463">
        <v>0</v>
      </c>
      <c r="R46" s="463">
        <v>0</v>
      </c>
      <c r="S46" s="315"/>
      <c r="U46" s="315"/>
    </row>
    <row r="47" spans="1:21" s="162" customFormat="1" ht="15.75" customHeight="1">
      <c r="A47" s="5">
        <v>37</v>
      </c>
      <c r="B47" s="321" t="s">
        <v>914</v>
      </c>
      <c r="C47" s="463">
        <v>1645</v>
      </c>
      <c r="D47" s="463">
        <v>31</v>
      </c>
      <c r="E47" s="463">
        <v>0</v>
      </c>
      <c r="F47" s="463">
        <f t="shared" si="0"/>
        <v>1676</v>
      </c>
      <c r="G47" s="463">
        <v>1343</v>
      </c>
      <c r="H47" s="463">
        <v>31</v>
      </c>
      <c r="I47" s="463">
        <v>0</v>
      </c>
      <c r="J47" s="463">
        <f t="shared" si="1"/>
        <v>1374</v>
      </c>
      <c r="K47" s="463">
        <v>0</v>
      </c>
      <c r="L47" s="463">
        <v>0</v>
      </c>
      <c r="M47" s="463">
        <v>0</v>
      </c>
      <c r="N47" s="463">
        <v>0</v>
      </c>
      <c r="O47" s="463">
        <v>0</v>
      </c>
      <c r="P47" s="463">
        <v>0</v>
      </c>
      <c r="Q47" s="463">
        <v>0</v>
      </c>
      <c r="R47" s="463">
        <v>0</v>
      </c>
      <c r="S47" s="315"/>
      <c r="U47" s="315"/>
    </row>
    <row r="48" spans="1:21" s="162" customFormat="1" ht="15.75" customHeight="1">
      <c r="A48" s="5">
        <v>38</v>
      </c>
      <c r="B48" s="321" t="s">
        <v>915</v>
      </c>
      <c r="C48" s="463">
        <v>1466</v>
      </c>
      <c r="D48" s="463">
        <v>24</v>
      </c>
      <c r="E48" s="463">
        <v>0</v>
      </c>
      <c r="F48" s="463">
        <f t="shared" si="0"/>
        <v>1490</v>
      </c>
      <c r="G48" s="463">
        <v>1298</v>
      </c>
      <c r="H48" s="463">
        <v>24</v>
      </c>
      <c r="I48" s="463">
        <v>0</v>
      </c>
      <c r="J48" s="463">
        <f t="shared" si="1"/>
        <v>1322</v>
      </c>
      <c r="K48" s="463">
        <v>0</v>
      </c>
      <c r="L48" s="463">
        <v>0</v>
      </c>
      <c r="M48" s="463">
        <v>0</v>
      </c>
      <c r="N48" s="463">
        <v>0</v>
      </c>
      <c r="O48" s="463">
        <v>0</v>
      </c>
      <c r="P48" s="463">
        <v>0</v>
      </c>
      <c r="Q48" s="463">
        <v>0</v>
      </c>
      <c r="R48" s="463">
        <v>0</v>
      </c>
      <c r="S48" s="315"/>
      <c r="U48" s="315"/>
    </row>
    <row r="49" spans="1:21" s="162" customFormat="1" ht="15.75" customHeight="1">
      <c r="A49" s="3" t="s">
        <v>14</v>
      </c>
      <c r="B49" s="9"/>
      <c r="C49" s="463">
        <v>68031</v>
      </c>
      <c r="D49" s="463">
        <f>SUM(D11:D48)</f>
        <v>426</v>
      </c>
      <c r="E49" s="463">
        <f>SUM(E11:E48)</f>
        <v>0</v>
      </c>
      <c r="F49" s="463">
        <f>SUM(C49:E49)</f>
        <v>68457</v>
      </c>
      <c r="G49" s="463">
        <v>66124</v>
      </c>
      <c r="H49" s="463">
        <v>426</v>
      </c>
      <c r="I49" s="463">
        <v>0</v>
      </c>
      <c r="J49" s="463">
        <f t="shared" si="1"/>
        <v>66550</v>
      </c>
      <c r="K49" s="463">
        <v>0</v>
      </c>
      <c r="L49" s="463">
        <v>0</v>
      </c>
      <c r="M49" s="463">
        <v>0</v>
      </c>
      <c r="N49" s="463">
        <v>0</v>
      </c>
      <c r="O49" s="463">
        <v>0</v>
      </c>
      <c r="P49" s="463">
        <v>0</v>
      </c>
      <c r="Q49" s="463">
        <v>0</v>
      </c>
      <c r="R49" s="463">
        <v>0</v>
      </c>
      <c r="S49" s="315"/>
      <c r="U49" s="315"/>
    </row>
    <row r="54" spans="16:20" ht="14.25" customHeight="1">
      <c r="P54" s="594" t="s">
        <v>1086</v>
      </c>
      <c r="Q54" s="594"/>
      <c r="R54" s="594"/>
      <c r="S54" s="594"/>
      <c r="T54" s="594"/>
    </row>
    <row r="55" spans="16:20" ht="15" customHeight="1">
      <c r="P55" s="594"/>
      <c r="Q55" s="594"/>
      <c r="R55" s="594"/>
      <c r="S55" s="594"/>
      <c r="T55" s="594"/>
    </row>
    <row r="56" spans="16:20" ht="15" customHeight="1">
      <c r="P56" s="594"/>
      <c r="Q56" s="594"/>
      <c r="R56" s="594"/>
      <c r="S56" s="594"/>
      <c r="T56" s="594"/>
    </row>
    <row r="57" spans="16:20" ht="15" customHeight="1">
      <c r="P57" s="594"/>
      <c r="Q57" s="594"/>
      <c r="R57" s="594"/>
      <c r="S57" s="594"/>
      <c r="T57" s="594"/>
    </row>
  </sheetData>
  <sheetProtection/>
  <mergeCells count="11">
    <mergeCell ref="B4:T4"/>
    <mergeCell ref="A6:B6"/>
    <mergeCell ref="A8:A9"/>
    <mergeCell ref="B8:B9"/>
    <mergeCell ref="P54:T57"/>
    <mergeCell ref="G1:M1"/>
    <mergeCell ref="E2:O2"/>
    <mergeCell ref="O8:R8"/>
    <mergeCell ref="C8:F8"/>
    <mergeCell ref="K8:N8"/>
    <mergeCell ref="G8:J8"/>
  </mergeCells>
  <printOptions horizontalCentered="1"/>
  <pageMargins left="0.708661417322835" right="0.708661417322835" top="0.236220472440945" bottom="0" header="0.31496062992126" footer="0.31496062992126"/>
  <pageSetup horizontalDpi="600" verticalDpi="600" orientation="landscape" paperSize="9" scale="55" r:id="rId1"/>
</worksheet>
</file>

<file path=xl/worksheets/sheet63.xml><?xml version="1.0" encoding="utf-8"?>
<worksheet xmlns="http://schemas.openxmlformats.org/spreadsheetml/2006/main" xmlns:r="http://schemas.openxmlformats.org/officeDocument/2006/relationships">
  <dimension ref="A1:T57"/>
  <sheetViews>
    <sheetView zoomScale="85" zoomScaleNormal="85" zoomScaleSheetLayoutView="85" workbookViewId="0" topLeftCell="C37">
      <selection activeCell="P54" sqref="P54:T57"/>
    </sheetView>
  </sheetViews>
  <sheetFormatPr defaultColWidth="9.140625" defaultRowHeight="12.75"/>
  <cols>
    <col min="1" max="1" width="7.28125" style="75" customWidth="1"/>
    <col min="2" max="2" width="14.140625" style="75" customWidth="1"/>
    <col min="3" max="3" width="15.421875" style="75" customWidth="1"/>
    <col min="4" max="4" width="14.8515625" style="75" customWidth="1"/>
    <col min="5" max="5" width="11.8515625" style="75" customWidth="1"/>
    <col min="6" max="6" width="9.8515625" style="75" customWidth="1"/>
    <col min="7" max="7" width="12.7109375" style="75" customWidth="1"/>
    <col min="8" max="9" width="11.00390625" style="75" customWidth="1"/>
    <col min="10" max="10" width="14.140625" style="75" customWidth="1"/>
    <col min="11" max="11" width="12.28125" style="75" customWidth="1"/>
    <col min="12" max="12" width="13.140625" style="75" customWidth="1"/>
    <col min="13" max="13" width="9.7109375" style="75" customWidth="1"/>
    <col min="14" max="14" width="9.57421875" style="75" customWidth="1"/>
    <col min="15" max="15" width="12.7109375" style="75" customWidth="1"/>
    <col min="16" max="16" width="13.28125" style="75" customWidth="1"/>
    <col min="17" max="17" width="11.28125" style="75" customWidth="1"/>
    <col min="18" max="18" width="9.28125" style="75" customWidth="1"/>
    <col min="19" max="19" width="9.140625" style="75" customWidth="1"/>
    <col min="20" max="20" width="12.28125" style="75" customWidth="1"/>
    <col min="21" max="16384" width="9.140625" style="75" customWidth="1"/>
  </cols>
  <sheetData>
    <row r="1" spans="3:18" s="16" customFormat="1" ht="15.75">
      <c r="C1" s="44"/>
      <c r="D1" s="44"/>
      <c r="E1" s="44"/>
      <c r="F1" s="44"/>
      <c r="G1" s="44"/>
      <c r="H1" s="44"/>
      <c r="I1" s="103" t="s">
        <v>0</v>
      </c>
      <c r="J1" s="44"/>
      <c r="Q1" s="670" t="s">
        <v>531</v>
      </c>
      <c r="R1" s="670"/>
    </row>
    <row r="2" spans="7:17" s="16" customFormat="1" ht="20.25">
      <c r="G2" s="573" t="s">
        <v>693</v>
      </c>
      <c r="H2" s="573"/>
      <c r="I2" s="573"/>
      <c r="J2" s="573"/>
      <c r="K2" s="573"/>
      <c r="L2" s="573"/>
      <c r="M2" s="573"/>
      <c r="N2" s="43"/>
      <c r="O2" s="43"/>
      <c r="P2" s="43"/>
      <c r="Q2" s="43"/>
    </row>
    <row r="3" spans="7:17" s="16" customFormat="1" ht="20.25">
      <c r="G3" s="123"/>
      <c r="H3" s="123"/>
      <c r="I3" s="123"/>
      <c r="J3" s="123"/>
      <c r="K3" s="123"/>
      <c r="L3" s="123"/>
      <c r="M3" s="123"/>
      <c r="N3" s="43"/>
      <c r="O3" s="43"/>
      <c r="P3" s="43"/>
      <c r="Q3" s="43"/>
    </row>
    <row r="4" spans="2:20" ht="18">
      <c r="B4" s="829" t="s">
        <v>706</v>
      </c>
      <c r="C4" s="829"/>
      <c r="D4" s="829"/>
      <c r="E4" s="829"/>
      <c r="F4" s="829"/>
      <c r="G4" s="829"/>
      <c r="H4" s="829"/>
      <c r="I4" s="829"/>
      <c r="J4" s="829"/>
      <c r="K4" s="829"/>
      <c r="L4" s="829"/>
      <c r="M4" s="829"/>
      <c r="N4" s="829"/>
      <c r="O4" s="829"/>
      <c r="P4" s="829"/>
      <c r="Q4" s="829"/>
      <c r="R4" s="829"/>
      <c r="S4" s="829"/>
      <c r="T4" s="829"/>
    </row>
    <row r="5" spans="3:20" ht="15.75">
      <c r="C5" s="76"/>
      <c r="D5" s="77"/>
      <c r="E5" s="76"/>
      <c r="F5" s="76"/>
      <c r="G5" s="76"/>
      <c r="H5" s="76"/>
      <c r="I5" s="76"/>
      <c r="J5" s="76"/>
      <c r="K5" s="76"/>
      <c r="L5" s="76"/>
      <c r="M5" s="76"/>
      <c r="N5" s="76"/>
      <c r="O5" s="76"/>
      <c r="P5" s="76"/>
      <c r="Q5" s="76"/>
      <c r="R5" s="76"/>
      <c r="S5" s="76"/>
      <c r="T5" s="76"/>
    </row>
    <row r="6" ht="15">
      <c r="A6" s="84" t="s">
        <v>876</v>
      </c>
    </row>
    <row r="7" spans="2:17" ht="15">
      <c r="B7" s="78"/>
      <c r="Q7" s="112" t="s">
        <v>130</v>
      </c>
    </row>
    <row r="8" spans="1:19" s="79" customFormat="1" ht="32.25" customHeight="1">
      <c r="A8" s="550" t="s">
        <v>2</v>
      </c>
      <c r="B8" s="821" t="s">
        <v>3</v>
      </c>
      <c r="C8" s="826" t="s">
        <v>444</v>
      </c>
      <c r="D8" s="826"/>
      <c r="E8" s="826"/>
      <c r="F8" s="826"/>
      <c r="G8" s="826" t="s">
        <v>445</v>
      </c>
      <c r="H8" s="826"/>
      <c r="I8" s="826"/>
      <c r="J8" s="826"/>
      <c r="K8" s="826" t="s">
        <v>446</v>
      </c>
      <c r="L8" s="826"/>
      <c r="M8" s="826"/>
      <c r="N8" s="826"/>
      <c r="O8" s="826" t="s">
        <v>447</v>
      </c>
      <c r="P8" s="826"/>
      <c r="Q8" s="826"/>
      <c r="R8" s="821"/>
      <c r="S8" s="830" t="s">
        <v>153</v>
      </c>
    </row>
    <row r="9" spans="1:19" s="80" customFormat="1" ht="75" customHeight="1">
      <c r="A9" s="550"/>
      <c r="B9" s="822"/>
      <c r="C9" s="83" t="s">
        <v>150</v>
      </c>
      <c r="D9" s="128" t="s">
        <v>152</v>
      </c>
      <c r="E9" s="83" t="s">
        <v>129</v>
      </c>
      <c r="F9" s="128" t="s">
        <v>151</v>
      </c>
      <c r="G9" s="83" t="s">
        <v>231</v>
      </c>
      <c r="H9" s="128" t="s">
        <v>152</v>
      </c>
      <c r="I9" s="83" t="s">
        <v>129</v>
      </c>
      <c r="J9" s="128" t="s">
        <v>151</v>
      </c>
      <c r="K9" s="83" t="s">
        <v>231</v>
      </c>
      <c r="L9" s="128" t="s">
        <v>152</v>
      </c>
      <c r="M9" s="83" t="s">
        <v>129</v>
      </c>
      <c r="N9" s="128" t="s">
        <v>151</v>
      </c>
      <c r="O9" s="83" t="s">
        <v>231</v>
      </c>
      <c r="P9" s="128" t="s">
        <v>152</v>
      </c>
      <c r="Q9" s="83" t="s">
        <v>129</v>
      </c>
      <c r="R9" s="129" t="s">
        <v>151</v>
      </c>
      <c r="S9" s="830"/>
    </row>
    <row r="10" spans="1:19" s="80" customFormat="1" ht="15.75" customHeight="1">
      <c r="A10" s="5">
        <v>1</v>
      </c>
      <c r="B10" s="82">
        <v>2</v>
      </c>
      <c r="C10" s="74">
        <v>3</v>
      </c>
      <c r="D10" s="74">
        <v>4</v>
      </c>
      <c r="E10" s="74">
        <v>5</v>
      </c>
      <c r="F10" s="74">
        <v>6</v>
      </c>
      <c r="G10" s="74">
        <v>7</v>
      </c>
      <c r="H10" s="74">
        <v>8</v>
      </c>
      <c r="I10" s="74">
        <v>9</v>
      </c>
      <c r="J10" s="74">
        <v>10</v>
      </c>
      <c r="K10" s="74">
        <v>11</v>
      </c>
      <c r="L10" s="74">
        <v>12</v>
      </c>
      <c r="M10" s="74">
        <v>13</v>
      </c>
      <c r="N10" s="74">
        <v>14</v>
      </c>
      <c r="O10" s="74">
        <v>15</v>
      </c>
      <c r="P10" s="74">
        <v>16</v>
      </c>
      <c r="Q10" s="74">
        <v>17</v>
      </c>
      <c r="R10" s="119">
        <v>18</v>
      </c>
      <c r="S10" s="127">
        <v>19</v>
      </c>
    </row>
    <row r="11" spans="1:19" s="80" customFormat="1" ht="15.75" customHeight="1">
      <c r="A11" s="5">
        <v>1</v>
      </c>
      <c r="B11" s="156" t="s">
        <v>878</v>
      </c>
      <c r="C11" s="464">
        <v>0</v>
      </c>
      <c r="D11" s="464">
        <v>0</v>
      </c>
      <c r="E11" s="464">
        <v>0</v>
      </c>
      <c r="F11" s="464">
        <v>0</v>
      </c>
      <c r="G11" s="464">
        <v>0</v>
      </c>
      <c r="H11" s="464">
        <v>0</v>
      </c>
      <c r="I11" s="464">
        <v>0</v>
      </c>
      <c r="J11" s="464">
        <v>0</v>
      </c>
      <c r="K11" s="464">
        <v>0</v>
      </c>
      <c r="L11" s="464">
        <v>0</v>
      </c>
      <c r="M11" s="464">
        <v>0</v>
      </c>
      <c r="N11" s="464">
        <v>0</v>
      </c>
      <c r="O11" s="464">
        <v>0</v>
      </c>
      <c r="P11" s="464">
        <v>0</v>
      </c>
      <c r="Q11" s="464">
        <v>0</v>
      </c>
      <c r="R11" s="464">
        <v>0</v>
      </c>
      <c r="S11" s="464">
        <v>0</v>
      </c>
    </row>
    <row r="12" spans="1:19" s="80" customFormat="1" ht="15.75" customHeight="1">
      <c r="A12" s="5">
        <v>2</v>
      </c>
      <c r="B12" s="156" t="s">
        <v>879</v>
      </c>
      <c r="C12" s="464">
        <v>0</v>
      </c>
      <c r="D12" s="464">
        <v>0</v>
      </c>
      <c r="E12" s="464">
        <v>0</v>
      </c>
      <c r="F12" s="464">
        <v>0</v>
      </c>
      <c r="G12" s="464">
        <v>0</v>
      </c>
      <c r="H12" s="464">
        <v>0</v>
      </c>
      <c r="I12" s="464">
        <v>0</v>
      </c>
      <c r="J12" s="464">
        <v>0</v>
      </c>
      <c r="K12" s="464">
        <v>0</v>
      </c>
      <c r="L12" s="464">
        <v>0</v>
      </c>
      <c r="M12" s="464">
        <v>0</v>
      </c>
      <c r="N12" s="464">
        <v>0</v>
      </c>
      <c r="O12" s="464">
        <v>0</v>
      </c>
      <c r="P12" s="464">
        <v>0</v>
      </c>
      <c r="Q12" s="464">
        <v>0</v>
      </c>
      <c r="R12" s="464">
        <v>0</v>
      </c>
      <c r="S12" s="464">
        <v>0</v>
      </c>
    </row>
    <row r="13" spans="1:19" s="80" customFormat="1" ht="15.75" customHeight="1">
      <c r="A13" s="5">
        <v>3</v>
      </c>
      <c r="B13" s="156" t="s">
        <v>880</v>
      </c>
      <c r="C13" s="464">
        <v>0</v>
      </c>
      <c r="D13" s="464">
        <v>0</v>
      </c>
      <c r="E13" s="464">
        <v>0</v>
      </c>
      <c r="F13" s="464">
        <v>0</v>
      </c>
      <c r="G13" s="464">
        <v>0</v>
      </c>
      <c r="H13" s="464">
        <v>0</v>
      </c>
      <c r="I13" s="464">
        <v>0</v>
      </c>
      <c r="J13" s="464">
        <v>0</v>
      </c>
      <c r="K13" s="464">
        <v>0</v>
      </c>
      <c r="L13" s="464">
        <v>0</v>
      </c>
      <c r="M13" s="464">
        <v>0</v>
      </c>
      <c r="N13" s="464">
        <v>0</v>
      </c>
      <c r="O13" s="464">
        <v>0</v>
      </c>
      <c r="P13" s="464">
        <v>0</v>
      </c>
      <c r="Q13" s="464">
        <v>0</v>
      </c>
      <c r="R13" s="464">
        <v>0</v>
      </c>
      <c r="S13" s="464">
        <v>0</v>
      </c>
    </row>
    <row r="14" spans="1:19" s="80" customFormat="1" ht="15.75" customHeight="1">
      <c r="A14" s="5">
        <v>4</v>
      </c>
      <c r="B14" s="156" t="s">
        <v>881</v>
      </c>
      <c r="C14" s="464">
        <v>0</v>
      </c>
      <c r="D14" s="464">
        <v>0</v>
      </c>
      <c r="E14" s="464">
        <v>0</v>
      </c>
      <c r="F14" s="464">
        <v>0</v>
      </c>
      <c r="G14" s="464">
        <v>0</v>
      </c>
      <c r="H14" s="464">
        <v>0</v>
      </c>
      <c r="I14" s="464">
        <v>0</v>
      </c>
      <c r="J14" s="464">
        <v>0</v>
      </c>
      <c r="K14" s="464">
        <v>0</v>
      </c>
      <c r="L14" s="464">
        <v>0</v>
      </c>
      <c r="M14" s="464">
        <v>0</v>
      </c>
      <c r="N14" s="464">
        <v>0</v>
      </c>
      <c r="O14" s="464">
        <v>0</v>
      </c>
      <c r="P14" s="464">
        <v>0</v>
      </c>
      <c r="Q14" s="464">
        <v>0</v>
      </c>
      <c r="R14" s="464">
        <v>0</v>
      </c>
      <c r="S14" s="464">
        <v>0</v>
      </c>
    </row>
    <row r="15" spans="1:19" s="80" customFormat="1" ht="15.75" customHeight="1">
      <c r="A15" s="5">
        <v>5</v>
      </c>
      <c r="B15" s="156" t="s">
        <v>882</v>
      </c>
      <c r="C15" s="464">
        <v>0</v>
      </c>
      <c r="D15" s="464">
        <v>0</v>
      </c>
      <c r="E15" s="464">
        <v>0</v>
      </c>
      <c r="F15" s="464">
        <v>0</v>
      </c>
      <c r="G15" s="464">
        <v>0</v>
      </c>
      <c r="H15" s="464">
        <v>0</v>
      </c>
      <c r="I15" s="464">
        <v>0</v>
      </c>
      <c r="J15" s="464">
        <v>0</v>
      </c>
      <c r="K15" s="464">
        <v>0</v>
      </c>
      <c r="L15" s="464">
        <v>0</v>
      </c>
      <c r="M15" s="464">
        <v>0</v>
      </c>
      <c r="N15" s="464">
        <v>0</v>
      </c>
      <c r="O15" s="464">
        <v>0</v>
      </c>
      <c r="P15" s="464">
        <v>0</v>
      </c>
      <c r="Q15" s="464">
        <v>0</v>
      </c>
      <c r="R15" s="464">
        <v>0</v>
      </c>
      <c r="S15" s="464">
        <v>0</v>
      </c>
    </row>
    <row r="16" spans="1:19" s="80" customFormat="1" ht="15.75" customHeight="1">
      <c r="A16" s="5">
        <v>6</v>
      </c>
      <c r="B16" s="156" t="s">
        <v>883</v>
      </c>
      <c r="C16" s="464">
        <v>0</v>
      </c>
      <c r="D16" s="464">
        <v>0</v>
      </c>
      <c r="E16" s="464">
        <v>0</v>
      </c>
      <c r="F16" s="464">
        <v>0</v>
      </c>
      <c r="G16" s="464">
        <v>0</v>
      </c>
      <c r="H16" s="464">
        <v>0</v>
      </c>
      <c r="I16" s="464">
        <v>0</v>
      </c>
      <c r="J16" s="464">
        <v>0</v>
      </c>
      <c r="K16" s="464">
        <v>0</v>
      </c>
      <c r="L16" s="464">
        <v>0</v>
      </c>
      <c r="M16" s="464">
        <v>0</v>
      </c>
      <c r="N16" s="464">
        <v>0</v>
      </c>
      <c r="O16" s="464">
        <v>0</v>
      </c>
      <c r="P16" s="464">
        <v>0</v>
      </c>
      <c r="Q16" s="464">
        <v>0</v>
      </c>
      <c r="R16" s="464">
        <v>0</v>
      </c>
      <c r="S16" s="464">
        <v>0</v>
      </c>
    </row>
    <row r="17" spans="1:19" s="80" customFormat="1" ht="15.75" customHeight="1">
      <c r="A17" s="5">
        <v>7</v>
      </c>
      <c r="B17" s="156" t="s">
        <v>884</v>
      </c>
      <c r="C17" s="464">
        <v>0</v>
      </c>
      <c r="D17" s="464">
        <v>0</v>
      </c>
      <c r="E17" s="464">
        <v>0</v>
      </c>
      <c r="F17" s="464">
        <v>0</v>
      </c>
      <c r="G17" s="464">
        <v>0</v>
      </c>
      <c r="H17" s="464">
        <v>0</v>
      </c>
      <c r="I17" s="464">
        <v>0</v>
      </c>
      <c r="J17" s="464">
        <v>0</v>
      </c>
      <c r="K17" s="464">
        <v>0</v>
      </c>
      <c r="L17" s="464">
        <v>0</v>
      </c>
      <c r="M17" s="464">
        <v>0</v>
      </c>
      <c r="N17" s="464">
        <v>0</v>
      </c>
      <c r="O17" s="464">
        <v>0</v>
      </c>
      <c r="P17" s="464">
        <v>0</v>
      </c>
      <c r="Q17" s="464">
        <v>0</v>
      </c>
      <c r="R17" s="464">
        <v>0</v>
      </c>
      <c r="S17" s="464">
        <v>0</v>
      </c>
    </row>
    <row r="18" spans="1:19" s="80" customFormat="1" ht="15.75" customHeight="1">
      <c r="A18" s="5">
        <v>8</v>
      </c>
      <c r="B18" s="156" t="s">
        <v>885</v>
      </c>
      <c r="C18" s="464">
        <v>0</v>
      </c>
      <c r="D18" s="464">
        <v>0</v>
      </c>
      <c r="E18" s="464">
        <v>0</v>
      </c>
      <c r="F18" s="464">
        <v>0</v>
      </c>
      <c r="G18" s="464">
        <v>0</v>
      </c>
      <c r="H18" s="464">
        <v>0</v>
      </c>
      <c r="I18" s="464">
        <v>0</v>
      </c>
      <c r="J18" s="464">
        <v>0</v>
      </c>
      <c r="K18" s="464">
        <v>0</v>
      </c>
      <c r="L18" s="464">
        <v>0</v>
      </c>
      <c r="M18" s="464">
        <v>0</v>
      </c>
      <c r="N18" s="464">
        <v>0</v>
      </c>
      <c r="O18" s="464">
        <v>0</v>
      </c>
      <c r="P18" s="464">
        <v>0</v>
      </c>
      <c r="Q18" s="464">
        <v>0</v>
      </c>
      <c r="R18" s="464">
        <v>0</v>
      </c>
      <c r="S18" s="464">
        <v>0</v>
      </c>
    </row>
    <row r="19" spans="1:19" s="80" customFormat="1" ht="15.75" customHeight="1">
      <c r="A19" s="5">
        <v>9</v>
      </c>
      <c r="B19" s="156" t="s">
        <v>886</v>
      </c>
      <c r="C19" s="464">
        <v>0</v>
      </c>
      <c r="D19" s="464">
        <v>0</v>
      </c>
      <c r="E19" s="464">
        <v>0</v>
      </c>
      <c r="F19" s="464">
        <v>0</v>
      </c>
      <c r="G19" s="464">
        <v>0</v>
      </c>
      <c r="H19" s="464">
        <v>0</v>
      </c>
      <c r="I19" s="464">
        <v>0</v>
      </c>
      <c r="J19" s="464">
        <v>0</v>
      </c>
      <c r="K19" s="464">
        <v>0</v>
      </c>
      <c r="L19" s="464">
        <v>0</v>
      </c>
      <c r="M19" s="464">
        <v>0</v>
      </c>
      <c r="N19" s="464">
        <v>0</v>
      </c>
      <c r="O19" s="464">
        <v>0</v>
      </c>
      <c r="P19" s="464">
        <v>0</v>
      </c>
      <c r="Q19" s="464">
        <v>0</v>
      </c>
      <c r="R19" s="464">
        <v>0</v>
      </c>
      <c r="S19" s="464">
        <v>0</v>
      </c>
    </row>
    <row r="20" spans="1:19" s="80" customFormat="1" ht="15.75" customHeight="1">
      <c r="A20" s="5">
        <v>10</v>
      </c>
      <c r="B20" s="156" t="s">
        <v>887</v>
      </c>
      <c r="C20" s="464">
        <v>0</v>
      </c>
      <c r="D20" s="464">
        <v>0</v>
      </c>
      <c r="E20" s="464">
        <v>0</v>
      </c>
      <c r="F20" s="464">
        <v>0</v>
      </c>
      <c r="G20" s="464">
        <v>0</v>
      </c>
      <c r="H20" s="464">
        <v>0</v>
      </c>
      <c r="I20" s="464">
        <v>0</v>
      </c>
      <c r="J20" s="464">
        <v>0</v>
      </c>
      <c r="K20" s="464">
        <v>0</v>
      </c>
      <c r="L20" s="464">
        <v>0</v>
      </c>
      <c r="M20" s="464">
        <v>0</v>
      </c>
      <c r="N20" s="464">
        <v>0</v>
      </c>
      <c r="O20" s="464">
        <v>0</v>
      </c>
      <c r="P20" s="464">
        <v>0</v>
      </c>
      <c r="Q20" s="464">
        <v>0</v>
      </c>
      <c r="R20" s="464">
        <v>0</v>
      </c>
      <c r="S20" s="464">
        <v>0</v>
      </c>
    </row>
    <row r="21" spans="1:19" s="80" customFormat="1" ht="15.75" customHeight="1">
      <c r="A21" s="5">
        <v>11</v>
      </c>
      <c r="B21" s="156" t="s">
        <v>888</v>
      </c>
      <c r="C21" s="464">
        <v>0</v>
      </c>
      <c r="D21" s="464">
        <v>0</v>
      </c>
      <c r="E21" s="464">
        <v>0</v>
      </c>
      <c r="F21" s="464">
        <v>0</v>
      </c>
      <c r="G21" s="464">
        <v>0</v>
      </c>
      <c r="H21" s="464">
        <v>0</v>
      </c>
      <c r="I21" s="464">
        <v>0</v>
      </c>
      <c r="J21" s="464">
        <v>0</v>
      </c>
      <c r="K21" s="464">
        <v>0</v>
      </c>
      <c r="L21" s="464">
        <v>0</v>
      </c>
      <c r="M21" s="464">
        <v>0</v>
      </c>
      <c r="N21" s="464">
        <v>0</v>
      </c>
      <c r="O21" s="464">
        <v>0</v>
      </c>
      <c r="P21" s="464">
        <v>0</v>
      </c>
      <c r="Q21" s="464">
        <v>0</v>
      </c>
      <c r="R21" s="464">
        <v>0</v>
      </c>
      <c r="S21" s="464">
        <v>0</v>
      </c>
    </row>
    <row r="22" spans="1:19" s="80" customFormat="1" ht="15.75" customHeight="1">
      <c r="A22" s="5">
        <v>12</v>
      </c>
      <c r="B22" s="156" t="s">
        <v>889</v>
      </c>
      <c r="C22" s="464">
        <v>0</v>
      </c>
      <c r="D22" s="464">
        <v>0</v>
      </c>
      <c r="E22" s="464">
        <v>0</v>
      </c>
      <c r="F22" s="464">
        <v>0</v>
      </c>
      <c r="G22" s="464">
        <v>0</v>
      </c>
      <c r="H22" s="464">
        <v>0</v>
      </c>
      <c r="I22" s="464">
        <v>0</v>
      </c>
      <c r="J22" s="464">
        <v>0</v>
      </c>
      <c r="K22" s="464">
        <v>0</v>
      </c>
      <c r="L22" s="464">
        <v>0</v>
      </c>
      <c r="M22" s="464">
        <v>0</v>
      </c>
      <c r="N22" s="464">
        <v>0</v>
      </c>
      <c r="O22" s="464">
        <v>0</v>
      </c>
      <c r="P22" s="464">
        <v>0</v>
      </c>
      <c r="Q22" s="464">
        <v>0</v>
      </c>
      <c r="R22" s="464">
        <v>0</v>
      </c>
      <c r="S22" s="464">
        <v>0</v>
      </c>
    </row>
    <row r="23" spans="1:19" s="80" customFormat="1" ht="15.75" customHeight="1">
      <c r="A23" s="5">
        <v>13</v>
      </c>
      <c r="B23" s="156" t="s">
        <v>890</v>
      </c>
      <c r="C23" s="464">
        <v>0</v>
      </c>
      <c r="D23" s="464">
        <v>0</v>
      </c>
      <c r="E23" s="464">
        <v>0</v>
      </c>
      <c r="F23" s="464">
        <v>0</v>
      </c>
      <c r="G23" s="464">
        <v>0</v>
      </c>
      <c r="H23" s="464">
        <v>0</v>
      </c>
      <c r="I23" s="464">
        <v>0</v>
      </c>
      <c r="J23" s="464">
        <v>0</v>
      </c>
      <c r="K23" s="464">
        <v>0</v>
      </c>
      <c r="L23" s="464">
        <v>0</v>
      </c>
      <c r="M23" s="464">
        <v>0</v>
      </c>
      <c r="N23" s="464">
        <v>0</v>
      </c>
      <c r="O23" s="464">
        <v>0</v>
      </c>
      <c r="P23" s="464">
        <v>0</v>
      </c>
      <c r="Q23" s="464">
        <v>0</v>
      </c>
      <c r="R23" s="464">
        <v>0</v>
      </c>
      <c r="S23" s="464">
        <v>0</v>
      </c>
    </row>
    <row r="24" spans="1:19" s="80" customFormat="1" ht="15.75" customHeight="1">
      <c r="A24" s="5">
        <v>14</v>
      </c>
      <c r="B24" s="156" t="s">
        <v>891</v>
      </c>
      <c r="C24" s="464">
        <v>0</v>
      </c>
      <c r="D24" s="464">
        <v>0</v>
      </c>
      <c r="E24" s="464">
        <v>0</v>
      </c>
      <c r="F24" s="464">
        <v>0</v>
      </c>
      <c r="G24" s="464">
        <v>0</v>
      </c>
      <c r="H24" s="464">
        <v>0</v>
      </c>
      <c r="I24" s="464">
        <v>0</v>
      </c>
      <c r="J24" s="464">
        <v>0</v>
      </c>
      <c r="K24" s="464">
        <v>0</v>
      </c>
      <c r="L24" s="464">
        <v>0</v>
      </c>
      <c r="M24" s="464">
        <v>0</v>
      </c>
      <c r="N24" s="464">
        <v>0</v>
      </c>
      <c r="O24" s="464">
        <v>0</v>
      </c>
      <c r="P24" s="464">
        <v>0</v>
      </c>
      <c r="Q24" s="464">
        <v>0</v>
      </c>
      <c r="R24" s="464">
        <v>0</v>
      </c>
      <c r="S24" s="464">
        <v>0</v>
      </c>
    </row>
    <row r="25" spans="1:19" s="80" customFormat="1" ht="15.75" customHeight="1">
      <c r="A25" s="5">
        <v>15</v>
      </c>
      <c r="B25" s="156" t="s">
        <v>892</v>
      </c>
      <c r="C25" s="464">
        <v>0</v>
      </c>
      <c r="D25" s="464">
        <v>0</v>
      </c>
      <c r="E25" s="464">
        <v>0</v>
      </c>
      <c r="F25" s="464">
        <v>0</v>
      </c>
      <c r="G25" s="464">
        <v>0</v>
      </c>
      <c r="H25" s="464">
        <v>0</v>
      </c>
      <c r="I25" s="464">
        <v>0</v>
      </c>
      <c r="J25" s="464">
        <v>0</v>
      </c>
      <c r="K25" s="464">
        <v>0</v>
      </c>
      <c r="L25" s="464">
        <v>0</v>
      </c>
      <c r="M25" s="464">
        <v>0</v>
      </c>
      <c r="N25" s="464">
        <v>0</v>
      </c>
      <c r="O25" s="464">
        <v>0</v>
      </c>
      <c r="P25" s="464">
        <v>0</v>
      </c>
      <c r="Q25" s="464">
        <v>0</v>
      </c>
      <c r="R25" s="464">
        <v>0</v>
      </c>
      <c r="S25" s="464">
        <v>0</v>
      </c>
    </row>
    <row r="26" spans="1:19" s="80" customFormat="1" ht="15.75" customHeight="1">
      <c r="A26" s="5">
        <v>16</v>
      </c>
      <c r="B26" s="156" t="s">
        <v>893</v>
      </c>
      <c r="C26" s="464">
        <v>0</v>
      </c>
      <c r="D26" s="464">
        <v>0</v>
      </c>
      <c r="E26" s="464">
        <v>0</v>
      </c>
      <c r="F26" s="464">
        <v>0</v>
      </c>
      <c r="G26" s="464">
        <v>0</v>
      </c>
      <c r="H26" s="464">
        <v>0</v>
      </c>
      <c r="I26" s="464">
        <v>0</v>
      </c>
      <c r="J26" s="464">
        <v>0</v>
      </c>
      <c r="K26" s="464">
        <v>0</v>
      </c>
      <c r="L26" s="464">
        <v>0</v>
      </c>
      <c r="M26" s="464">
        <v>0</v>
      </c>
      <c r="N26" s="464">
        <v>0</v>
      </c>
      <c r="O26" s="464">
        <v>0</v>
      </c>
      <c r="P26" s="464">
        <v>0</v>
      </c>
      <c r="Q26" s="464">
        <v>0</v>
      </c>
      <c r="R26" s="464">
        <v>0</v>
      </c>
      <c r="S26" s="464">
        <v>0</v>
      </c>
    </row>
    <row r="27" spans="1:19" s="80" customFormat="1" ht="15.75" customHeight="1">
      <c r="A27" s="5">
        <v>17</v>
      </c>
      <c r="B27" s="156" t="s">
        <v>894</v>
      </c>
      <c r="C27" s="464">
        <v>0</v>
      </c>
      <c r="D27" s="464">
        <v>0</v>
      </c>
      <c r="E27" s="464">
        <v>0</v>
      </c>
      <c r="F27" s="464">
        <v>0</v>
      </c>
      <c r="G27" s="464">
        <v>0</v>
      </c>
      <c r="H27" s="464">
        <v>0</v>
      </c>
      <c r="I27" s="464">
        <v>0</v>
      </c>
      <c r="J27" s="464">
        <v>0</v>
      </c>
      <c r="K27" s="464">
        <v>0</v>
      </c>
      <c r="L27" s="464">
        <v>0</v>
      </c>
      <c r="M27" s="464">
        <v>0</v>
      </c>
      <c r="N27" s="464">
        <v>0</v>
      </c>
      <c r="O27" s="464">
        <v>0</v>
      </c>
      <c r="P27" s="464">
        <v>0</v>
      </c>
      <c r="Q27" s="464">
        <v>0</v>
      </c>
      <c r="R27" s="464">
        <v>0</v>
      </c>
      <c r="S27" s="464">
        <v>0</v>
      </c>
    </row>
    <row r="28" spans="1:19" s="80" customFormat="1" ht="15.75" customHeight="1">
      <c r="A28" s="5">
        <v>18</v>
      </c>
      <c r="B28" s="156" t="s">
        <v>895</v>
      </c>
      <c r="C28" s="464">
        <v>0</v>
      </c>
      <c r="D28" s="464">
        <v>0</v>
      </c>
      <c r="E28" s="464">
        <v>0</v>
      </c>
      <c r="F28" s="464">
        <v>0</v>
      </c>
      <c r="G28" s="464">
        <v>0</v>
      </c>
      <c r="H28" s="464">
        <v>0</v>
      </c>
      <c r="I28" s="464">
        <v>0</v>
      </c>
      <c r="J28" s="464">
        <v>0</v>
      </c>
      <c r="K28" s="464">
        <v>0</v>
      </c>
      <c r="L28" s="464">
        <v>0</v>
      </c>
      <c r="M28" s="464">
        <v>0</v>
      </c>
      <c r="N28" s="464">
        <v>0</v>
      </c>
      <c r="O28" s="464">
        <v>0</v>
      </c>
      <c r="P28" s="464">
        <v>0</v>
      </c>
      <c r="Q28" s="464">
        <v>0</v>
      </c>
      <c r="R28" s="464">
        <v>0</v>
      </c>
      <c r="S28" s="464">
        <v>0</v>
      </c>
    </row>
    <row r="29" spans="1:19" s="80" customFormat="1" ht="15.75" customHeight="1">
      <c r="A29" s="5">
        <v>19</v>
      </c>
      <c r="B29" s="156" t="s">
        <v>896</v>
      </c>
      <c r="C29" s="464">
        <v>0</v>
      </c>
      <c r="D29" s="464">
        <v>0</v>
      </c>
      <c r="E29" s="464">
        <v>0</v>
      </c>
      <c r="F29" s="464">
        <v>0</v>
      </c>
      <c r="G29" s="464">
        <v>0</v>
      </c>
      <c r="H29" s="464">
        <v>0</v>
      </c>
      <c r="I29" s="464">
        <v>0</v>
      </c>
      <c r="J29" s="464">
        <v>0</v>
      </c>
      <c r="K29" s="464">
        <v>0</v>
      </c>
      <c r="L29" s="464">
        <v>0</v>
      </c>
      <c r="M29" s="464">
        <v>0</v>
      </c>
      <c r="N29" s="464">
        <v>0</v>
      </c>
      <c r="O29" s="464">
        <v>0</v>
      </c>
      <c r="P29" s="464">
        <v>0</v>
      </c>
      <c r="Q29" s="464">
        <v>0</v>
      </c>
      <c r="R29" s="464">
        <v>0</v>
      </c>
      <c r="S29" s="464">
        <v>0</v>
      </c>
    </row>
    <row r="30" spans="1:19" s="80" customFormat="1" ht="15.75" customHeight="1">
      <c r="A30" s="5">
        <v>20</v>
      </c>
      <c r="B30" s="156" t="s">
        <v>897</v>
      </c>
      <c r="C30" s="464">
        <v>0</v>
      </c>
      <c r="D30" s="464">
        <v>0</v>
      </c>
      <c r="E30" s="464">
        <v>0</v>
      </c>
      <c r="F30" s="464">
        <v>0</v>
      </c>
      <c r="G30" s="464">
        <v>0</v>
      </c>
      <c r="H30" s="464">
        <v>0</v>
      </c>
      <c r="I30" s="464">
        <v>0</v>
      </c>
      <c r="J30" s="464">
        <v>0</v>
      </c>
      <c r="K30" s="464">
        <v>0</v>
      </c>
      <c r="L30" s="464">
        <v>0</v>
      </c>
      <c r="M30" s="464">
        <v>0</v>
      </c>
      <c r="N30" s="464">
        <v>0</v>
      </c>
      <c r="O30" s="464">
        <v>0</v>
      </c>
      <c r="P30" s="464">
        <v>0</v>
      </c>
      <c r="Q30" s="464">
        <v>0</v>
      </c>
      <c r="R30" s="464">
        <v>0</v>
      </c>
      <c r="S30" s="464">
        <v>0</v>
      </c>
    </row>
    <row r="31" spans="1:19" s="80" customFormat="1" ht="15.75" customHeight="1">
      <c r="A31" s="5">
        <v>21</v>
      </c>
      <c r="B31" s="156" t="s">
        <v>898</v>
      </c>
      <c r="C31" s="464">
        <v>0</v>
      </c>
      <c r="D31" s="464">
        <v>0</v>
      </c>
      <c r="E31" s="464">
        <v>0</v>
      </c>
      <c r="F31" s="464">
        <v>0</v>
      </c>
      <c r="G31" s="464">
        <v>0</v>
      </c>
      <c r="H31" s="464">
        <v>0</v>
      </c>
      <c r="I31" s="464">
        <v>0</v>
      </c>
      <c r="J31" s="464">
        <v>0</v>
      </c>
      <c r="K31" s="464">
        <v>0</v>
      </c>
      <c r="L31" s="464">
        <v>0</v>
      </c>
      <c r="M31" s="464">
        <v>0</v>
      </c>
      <c r="N31" s="464">
        <v>0</v>
      </c>
      <c r="O31" s="464">
        <v>0</v>
      </c>
      <c r="P31" s="464">
        <v>0</v>
      </c>
      <c r="Q31" s="464">
        <v>0</v>
      </c>
      <c r="R31" s="464">
        <v>0</v>
      </c>
      <c r="S31" s="464">
        <v>0</v>
      </c>
    </row>
    <row r="32" spans="1:19" s="80" customFormat="1" ht="15.75" customHeight="1">
      <c r="A32" s="5">
        <v>22</v>
      </c>
      <c r="B32" s="156" t="s">
        <v>899</v>
      </c>
      <c r="C32" s="464">
        <v>0</v>
      </c>
      <c r="D32" s="464">
        <v>0</v>
      </c>
      <c r="E32" s="464">
        <v>0</v>
      </c>
      <c r="F32" s="464">
        <v>0</v>
      </c>
      <c r="G32" s="464">
        <v>0</v>
      </c>
      <c r="H32" s="464">
        <v>0</v>
      </c>
      <c r="I32" s="464">
        <v>0</v>
      </c>
      <c r="J32" s="464">
        <v>0</v>
      </c>
      <c r="K32" s="464">
        <v>0</v>
      </c>
      <c r="L32" s="464">
        <v>0</v>
      </c>
      <c r="M32" s="464">
        <v>0</v>
      </c>
      <c r="N32" s="464">
        <v>0</v>
      </c>
      <c r="O32" s="464">
        <v>0</v>
      </c>
      <c r="P32" s="464">
        <v>0</v>
      </c>
      <c r="Q32" s="464">
        <v>0</v>
      </c>
      <c r="R32" s="464">
        <v>0</v>
      </c>
      <c r="S32" s="464">
        <v>0</v>
      </c>
    </row>
    <row r="33" spans="1:19" s="80" customFormat="1" ht="15.75" customHeight="1">
      <c r="A33" s="5">
        <v>23</v>
      </c>
      <c r="B33" s="156" t="s">
        <v>900</v>
      </c>
      <c r="C33" s="464">
        <v>0</v>
      </c>
      <c r="D33" s="464">
        <v>0</v>
      </c>
      <c r="E33" s="464">
        <v>0</v>
      </c>
      <c r="F33" s="464">
        <v>0</v>
      </c>
      <c r="G33" s="464">
        <v>0</v>
      </c>
      <c r="H33" s="464">
        <v>0</v>
      </c>
      <c r="I33" s="464">
        <v>0</v>
      </c>
      <c r="J33" s="464">
        <v>0</v>
      </c>
      <c r="K33" s="464">
        <v>0</v>
      </c>
      <c r="L33" s="464">
        <v>0</v>
      </c>
      <c r="M33" s="464">
        <v>0</v>
      </c>
      <c r="N33" s="464">
        <v>0</v>
      </c>
      <c r="O33" s="464">
        <v>0</v>
      </c>
      <c r="P33" s="464">
        <v>0</v>
      </c>
      <c r="Q33" s="464">
        <v>0</v>
      </c>
      <c r="R33" s="464">
        <v>0</v>
      </c>
      <c r="S33" s="464">
        <v>0</v>
      </c>
    </row>
    <row r="34" spans="1:19" s="80" customFormat="1" ht="15.75" customHeight="1">
      <c r="A34" s="5">
        <v>24</v>
      </c>
      <c r="B34" s="156" t="s">
        <v>901</v>
      </c>
      <c r="C34" s="464">
        <v>0</v>
      </c>
      <c r="D34" s="464">
        <v>0</v>
      </c>
      <c r="E34" s="464">
        <v>0</v>
      </c>
      <c r="F34" s="464">
        <v>0</v>
      </c>
      <c r="G34" s="464">
        <v>0</v>
      </c>
      <c r="H34" s="464">
        <v>0</v>
      </c>
      <c r="I34" s="464">
        <v>0</v>
      </c>
      <c r="J34" s="464">
        <v>0</v>
      </c>
      <c r="K34" s="464">
        <v>0</v>
      </c>
      <c r="L34" s="464">
        <v>0</v>
      </c>
      <c r="M34" s="464">
        <v>0</v>
      </c>
      <c r="N34" s="464">
        <v>0</v>
      </c>
      <c r="O34" s="464">
        <v>0</v>
      </c>
      <c r="P34" s="464">
        <v>0</v>
      </c>
      <c r="Q34" s="464">
        <v>0</v>
      </c>
      <c r="R34" s="464">
        <v>0</v>
      </c>
      <c r="S34" s="464">
        <v>0</v>
      </c>
    </row>
    <row r="35" spans="1:19" s="80" customFormat="1" ht="15.75" customHeight="1">
      <c r="A35" s="5">
        <v>25</v>
      </c>
      <c r="B35" s="156" t="s">
        <v>902</v>
      </c>
      <c r="C35" s="464">
        <v>0</v>
      </c>
      <c r="D35" s="464">
        <v>0</v>
      </c>
      <c r="E35" s="464">
        <v>0</v>
      </c>
      <c r="F35" s="464">
        <v>0</v>
      </c>
      <c r="G35" s="464">
        <v>0</v>
      </c>
      <c r="H35" s="464">
        <v>0</v>
      </c>
      <c r="I35" s="464">
        <v>0</v>
      </c>
      <c r="J35" s="464">
        <v>0</v>
      </c>
      <c r="K35" s="464">
        <v>0</v>
      </c>
      <c r="L35" s="464">
        <v>0</v>
      </c>
      <c r="M35" s="464">
        <v>0</v>
      </c>
      <c r="N35" s="464">
        <v>0</v>
      </c>
      <c r="O35" s="464">
        <v>0</v>
      </c>
      <c r="P35" s="464">
        <v>0</v>
      </c>
      <c r="Q35" s="464">
        <v>0</v>
      </c>
      <c r="R35" s="464">
        <v>0</v>
      </c>
      <c r="S35" s="464">
        <v>0</v>
      </c>
    </row>
    <row r="36" spans="1:19" s="80" customFormat="1" ht="15.75" customHeight="1">
      <c r="A36" s="5">
        <v>26</v>
      </c>
      <c r="B36" s="156" t="s">
        <v>903</v>
      </c>
      <c r="C36" s="464">
        <v>0</v>
      </c>
      <c r="D36" s="464">
        <v>0</v>
      </c>
      <c r="E36" s="464">
        <v>0</v>
      </c>
      <c r="F36" s="464">
        <v>0</v>
      </c>
      <c r="G36" s="464">
        <v>0</v>
      </c>
      <c r="H36" s="464">
        <v>0</v>
      </c>
      <c r="I36" s="464">
        <v>0</v>
      </c>
      <c r="J36" s="464">
        <v>0</v>
      </c>
      <c r="K36" s="464">
        <v>0</v>
      </c>
      <c r="L36" s="464">
        <v>0</v>
      </c>
      <c r="M36" s="464">
        <v>0</v>
      </c>
      <c r="N36" s="464">
        <v>0</v>
      </c>
      <c r="O36" s="464">
        <v>0</v>
      </c>
      <c r="P36" s="464">
        <v>0</v>
      </c>
      <c r="Q36" s="464">
        <v>0</v>
      </c>
      <c r="R36" s="464">
        <v>0</v>
      </c>
      <c r="S36" s="464">
        <v>0</v>
      </c>
    </row>
    <row r="37" spans="1:19" s="80" customFormat="1" ht="15.75" customHeight="1">
      <c r="A37" s="5">
        <v>27</v>
      </c>
      <c r="B37" s="156" t="s">
        <v>904</v>
      </c>
      <c r="C37" s="464">
        <v>0</v>
      </c>
      <c r="D37" s="464">
        <v>0</v>
      </c>
      <c r="E37" s="464">
        <v>0</v>
      </c>
      <c r="F37" s="464">
        <v>0</v>
      </c>
      <c r="G37" s="464">
        <v>0</v>
      </c>
      <c r="H37" s="464">
        <v>0</v>
      </c>
      <c r="I37" s="464">
        <v>0</v>
      </c>
      <c r="J37" s="464">
        <v>0</v>
      </c>
      <c r="K37" s="464">
        <v>0</v>
      </c>
      <c r="L37" s="464">
        <v>0</v>
      </c>
      <c r="M37" s="464">
        <v>0</v>
      </c>
      <c r="N37" s="464">
        <v>0</v>
      </c>
      <c r="O37" s="464">
        <v>0</v>
      </c>
      <c r="P37" s="464">
        <v>0</v>
      </c>
      <c r="Q37" s="464">
        <v>0</v>
      </c>
      <c r="R37" s="464">
        <v>0</v>
      </c>
      <c r="S37" s="464">
        <v>0</v>
      </c>
    </row>
    <row r="38" spans="1:19" s="80" customFormat="1" ht="15.75" customHeight="1">
      <c r="A38" s="5">
        <v>28</v>
      </c>
      <c r="B38" s="156" t="s">
        <v>905</v>
      </c>
      <c r="C38" s="464">
        <v>0</v>
      </c>
      <c r="D38" s="464">
        <v>0</v>
      </c>
      <c r="E38" s="464">
        <v>0</v>
      </c>
      <c r="F38" s="464">
        <v>0</v>
      </c>
      <c r="G38" s="464">
        <v>0</v>
      </c>
      <c r="H38" s="464">
        <v>0</v>
      </c>
      <c r="I38" s="464">
        <v>0</v>
      </c>
      <c r="J38" s="464">
        <v>0</v>
      </c>
      <c r="K38" s="464">
        <v>0</v>
      </c>
      <c r="L38" s="464">
        <v>0</v>
      </c>
      <c r="M38" s="464">
        <v>0</v>
      </c>
      <c r="N38" s="464">
        <v>0</v>
      </c>
      <c r="O38" s="464">
        <v>0</v>
      </c>
      <c r="P38" s="464">
        <v>0</v>
      </c>
      <c r="Q38" s="464">
        <v>0</v>
      </c>
      <c r="R38" s="464">
        <v>0</v>
      </c>
      <c r="S38" s="464">
        <v>0</v>
      </c>
    </row>
    <row r="39" spans="1:19" s="80" customFormat="1" ht="15.75" customHeight="1">
      <c r="A39" s="5">
        <v>29</v>
      </c>
      <c r="B39" s="156" t="s">
        <v>906</v>
      </c>
      <c r="C39" s="464">
        <v>0</v>
      </c>
      <c r="D39" s="464">
        <v>0</v>
      </c>
      <c r="E39" s="464">
        <v>0</v>
      </c>
      <c r="F39" s="464">
        <v>0</v>
      </c>
      <c r="G39" s="464">
        <v>0</v>
      </c>
      <c r="H39" s="464">
        <v>0</v>
      </c>
      <c r="I39" s="464">
        <v>0</v>
      </c>
      <c r="J39" s="464">
        <v>0</v>
      </c>
      <c r="K39" s="464">
        <v>0</v>
      </c>
      <c r="L39" s="464">
        <v>0</v>
      </c>
      <c r="M39" s="464">
        <v>0</v>
      </c>
      <c r="N39" s="464">
        <v>0</v>
      </c>
      <c r="O39" s="464">
        <v>0</v>
      </c>
      <c r="P39" s="464">
        <v>0</v>
      </c>
      <c r="Q39" s="464">
        <v>0</v>
      </c>
      <c r="R39" s="464">
        <v>0</v>
      </c>
      <c r="S39" s="464">
        <v>0</v>
      </c>
    </row>
    <row r="40" spans="1:19" s="80" customFormat="1" ht="15.75" customHeight="1">
      <c r="A40" s="5">
        <v>30</v>
      </c>
      <c r="B40" s="156" t="s">
        <v>907</v>
      </c>
      <c r="C40" s="464">
        <v>0</v>
      </c>
      <c r="D40" s="464">
        <v>0</v>
      </c>
      <c r="E40" s="464">
        <v>0</v>
      </c>
      <c r="F40" s="464">
        <v>0</v>
      </c>
      <c r="G40" s="464">
        <v>0</v>
      </c>
      <c r="H40" s="464">
        <v>0</v>
      </c>
      <c r="I40" s="464">
        <v>0</v>
      </c>
      <c r="J40" s="464">
        <v>0</v>
      </c>
      <c r="K40" s="464">
        <v>0</v>
      </c>
      <c r="L40" s="464">
        <v>0</v>
      </c>
      <c r="M40" s="464">
        <v>0</v>
      </c>
      <c r="N40" s="464">
        <v>0</v>
      </c>
      <c r="O40" s="464">
        <v>0</v>
      </c>
      <c r="P40" s="464">
        <v>0</v>
      </c>
      <c r="Q40" s="464">
        <v>0</v>
      </c>
      <c r="R40" s="464">
        <v>0</v>
      </c>
      <c r="S40" s="464">
        <v>0</v>
      </c>
    </row>
    <row r="41" spans="1:19" s="80" customFormat="1" ht="15.75" customHeight="1">
      <c r="A41" s="5">
        <v>31</v>
      </c>
      <c r="B41" s="321" t="s">
        <v>908</v>
      </c>
      <c r="C41" s="464">
        <v>0</v>
      </c>
      <c r="D41" s="464">
        <v>0</v>
      </c>
      <c r="E41" s="464">
        <v>0</v>
      </c>
      <c r="F41" s="464">
        <v>0</v>
      </c>
      <c r="G41" s="464">
        <v>0</v>
      </c>
      <c r="H41" s="464">
        <v>0</v>
      </c>
      <c r="I41" s="464">
        <v>0</v>
      </c>
      <c r="J41" s="464">
        <v>0</v>
      </c>
      <c r="K41" s="464">
        <v>0</v>
      </c>
      <c r="L41" s="464">
        <v>0</v>
      </c>
      <c r="M41" s="464">
        <v>0</v>
      </c>
      <c r="N41" s="464">
        <v>0</v>
      </c>
      <c r="O41" s="464">
        <v>0</v>
      </c>
      <c r="P41" s="464">
        <v>0</v>
      </c>
      <c r="Q41" s="464">
        <v>0</v>
      </c>
      <c r="R41" s="464">
        <v>0</v>
      </c>
      <c r="S41" s="464">
        <v>0</v>
      </c>
    </row>
    <row r="42" spans="1:19" s="80" customFormat="1" ht="15.75" customHeight="1">
      <c r="A42" s="5">
        <v>32</v>
      </c>
      <c r="B42" s="321" t="s">
        <v>909</v>
      </c>
      <c r="C42" s="464">
        <v>0</v>
      </c>
      <c r="D42" s="464">
        <v>0</v>
      </c>
      <c r="E42" s="464">
        <v>0</v>
      </c>
      <c r="F42" s="464">
        <v>0</v>
      </c>
      <c r="G42" s="464">
        <v>0</v>
      </c>
      <c r="H42" s="464">
        <v>0</v>
      </c>
      <c r="I42" s="464">
        <v>0</v>
      </c>
      <c r="J42" s="464">
        <v>0</v>
      </c>
      <c r="K42" s="464">
        <v>0</v>
      </c>
      <c r="L42" s="464">
        <v>0</v>
      </c>
      <c r="M42" s="464">
        <v>0</v>
      </c>
      <c r="N42" s="464">
        <v>0</v>
      </c>
      <c r="O42" s="464">
        <v>0</v>
      </c>
      <c r="P42" s="464">
        <v>0</v>
      </c>
      <c r="Q42" s="464">
        <v>0</v>
      </c>
      <c r="R42" s="464">
        <v>0</v>
      </c>
      <c r="S42" s="464">
        <v>0</v>
      </c>
    </row>
    <row r="43" spans="1:19" s="80" customFormat="1" ht="15.75" customHeight="1">
      <c r="A43" s="5">
        <v>33</v>
      </c>
      <c r="B43" s="321" t="s">
        <v>910</v>
      </c>
      <c r="C43" s="464">
        <v>0</v>
      </c>
      <c r="D43" s="464">
        <v>0</v>
      </c>
      <c r="E43" s="464">
        <v>0</v>
      </c>
      <c r="F43" s="464">
        <v>0</v>
      </c>
      <c r="G43" s="464">
        <v>0</v>
      </c>
      <c r="H43" s="464">
        <v>0</v>
      </c>
      <c r="I43" s="464">
        <v>0</v>
      </c>
      <c r="J43" s="464">
        <v>0</v>
      </c>
      <c r="K43" s="464">
        <v>0</v>
      </c>
      <c r="L43" s="464">
        <v>0</v>
      </c>
      <c r="M43" s="464">
        <v>0</v>
      </c>
      <c r="N43" s="464">
        <v>0</v>
      </c>
      <c r="O43" s="464">
        <v>0</v>
      </c>
      <c r="P43" s="464">
        <v>0</v>
      </c>
      <c r="Q43" s="464">
        <v>0</v>
      </c>
      <c r="R43" s="464">
        <v>0</v>
      </c>
      <c r="S43" s="464">
        <v>0</v>
      </c>
    </row>
    <row r="44" spans="1:19" s="80" customFormat="1" ht="15.75" customHeight="1">
      <c r="A44" s="5">
        <v>34</v>
      </c>
      <c r="B44" s="321" t="s">
        <v>911</v>
      </c>
      <c r="C44" s="464">
        <v>0</v>
      </c>
      <c r="D44" s="464">
        <v>0</v>
      </c>
      <c r="E44" s="464">
        <v>0</v>
      </c>
      <c r="F44" s="464">
        <v>0</v>
      </c>
      <c r="G44" s="464">
        <v>0</v>
      </c>
      <c r="H44" s="464">
        <v>0</v>
      </c>
      <c r="I44" s="464">
        <v>0</v>
      </c>
      <c r="J44" s="464">
        <v>0</v>
      </c>
      <c r="K44" s="464">
        <v>0</v>
      </c>
      <c r="L44" s="464">
        <v>0</v>
      </c>
      <c r="M44" s="464">
        <v>0</v>
      </c>
      <c r="N44" s="464">
        <v>0</v>
      </c>
      <c r="O44" s="464">
        <v>0</v>
      </c>
      <c r="P44" s="464">
        <v>0</v>
      </c>
      <c r="Q44" s="464">
        <v>0</v>
      </c>
      <c r="R44" s="464">
        <v>0</v>
      </c>
      <c r="S44" s="464">
        <v>0</v>
      </c>
    </row>
    <row r="45" spans="1:19" s="80" customFormat="1" ht="15.75" customHeight="1">
      <c r="A45" s="5">
        <v>35</v>
      </c>
      <c r="B45" s="321" t="s">
        <v>912</v>
      </c>
      <c r="C45" s="464">
        <v>0</v>
      </c>
      <c r="D45" s="464">
        <v>0</v>
      </c>
      <c r="E45" s="464">
        <v>0</v>
      </c>
      <c r="F45" s="464">
        <v>0</v>
      </c>
      <c r="G45" s="464">
        <v>0</v>
      </c>
      <c r="H45" s="464">
        <v>0</v>
      </c>
      <c r="I45" s="464">
        <v>0</v>
      </c>
      <c r="J45" s="464">
        <v>0</v>
      </c>
      <c r="K45" s="464">
        <v>0</v>
      </c>
      <c r="L45" s="464">
        <v>0</v>
      </c>
      <c r="M45" s="464">
        <v>0</v>
      </c>
      <c r="N45" s="464">
        <v>0</v>
      </c>
      <c r="O45" s="464">
        <v>0</v>
      </c>
      <c r="P45" s="464">
        <v>0</v>
      </c>
      <c r="Q45" s="464">
        <v>0</v>
      </c>
      <c r="R45" s="464">
        <v>0</v>
      </c>
      <c r="S45" s="464">
        <v>0</v>
      </c>
    </row>
    <row r="46" spans="1:19" s="80" customFormat="1" ht="15.75" customHeight="1">
      <c r="A46" s="5">
        <v>36</v>
      </c>
      <c r="B46" s="321" t="s">
        <v>913</v>
      </c>
      <c r="C46" s="464">
        <v>0</v>
      </c>
      <c r="D46" s="464">
        <v>0</v>
      </c>
      <c r="E46" s="464">
        <v>0</v>
      </c>
      <c r="F46" s="464">
        <v>0</v>
      </c>
      <c r="G46" s="464">
        <v>0</v>
      </c>
      <c r="H46" s="464">
        <v>0</v>
      </c>
      <c r="I46" s="464">
        <v>0</v>
      </c>
      <c r="J46" s="464">
        <v>0</v>
      </c>
      <c r="K46" s="464">
        <v>0</v>
      </c>
      <c r="L46" s="464">
        <v>0</v>
      </c>
      <c r="M46" s="464">
        <v>0</v>
      </c>
      <c r="N46" s="464">
        <v>0</v>
      </c>
      <c r="O46" s="464">
        <v>0</v>
      </c>
      <c r="P46" s="464">
        <v>0</v>
      </c>
      <c r="Q46" s="464">
        <v>0</v>
      </c>
      <c r="R46" s="464">
        <v>0</v>
      </c>
      <c r="S46" s="464">
        <v>0</v>
      </c>
    </row>
    <row r="47" spans="1:19" s="80" customFormat="1" ht="15.75" customHeight="1">
      <c r="A47" s="5">
        <v>37</v>
      </c>
      <c r="B47" s="321" t="s">
        <v>914</v>
      </c>
      <c r="C47" s="464">
        <v>0</v>
      </c>
      <c r="D47" s="464">
        <v>0</v>
      </c>
      <c r="E47" s="464">
        <v>0</v>
      </c>
      <c r="F47" s="464">
        <v>0</v>
      </c>
      <c r="G47" s="464">
        <v>0</v>
      </c>
      <c r="H47" s="464">
        <v>0</v>
      </c>
      <c r="I47" s="464">
        <v>0</v>
      </c>
      <c r="J47" s="464">
        <v>0</v>
      </c>
      <c r="K47" s="464">
        <v>0</v>
      </c>
      <c r="L47" s="464">
        <v>0</v>
      </c>
      <c r="M47" s="464">
        <v>0</v>
      </c>
      <c r="N47" s="464">
        <v>0</v>
      </c>
      <c r="O47" s="464">
        <v>0</v>
      </c>
      <c r="P47" s="464">
        <v>0</v>
      </c>
      <c r="Q47" s="464">
        <v>0</v>
      </c>
      <c r="R47" s="464">
        <v>0</v>
      </c>
      <c r="S47" s="464">
        <v>0</v>
      </c>
    </row>
    <row r="48" spans="1:19" s="80" customFormat="1" ht="15.75" customHeight="1">
      <c r="A48" s="5">
        <v>38</v>
      </c>
      <c r="B48" s="321" t="s">
        <v>915</v>
      </c>
      <c r="C48" s="464">
        <v>0</v>
      </c>
      <c r="D48" s="464">
        <v>0</v>
      </c>
      <c r="E48" s="464">
        <v>0</v>
      </c>
      <c r="F48" s="464">
        <v>0</v>
      </c>
      <c r="G48" s="464">
        <v>0</v>
      </c>
      <c r="H48" s="464">
        <v>0</v>
      </c>
      <c r="I48" s="464">
        <v>0</v>
      </c>
      <c r="J48" s="464">
        <v>0</v>
      </c>
      <c r="K48" s="464">
        <v>0</v>
      </c>
      <c r="L48" s="464">
        <v>0</v>
      </c>
      <c r="M48" s="464">
        <v>0</v>
      </c>
      <c r="N48" s="464">
        <v>0</v>
      </c>
      <c r="O48" s="464">
        <v>0</v>
      </c>
      <c r="P48" s="464">
        <v>0</v>
      </c>
      <c r="Q48" s="464">
        <v>0</v>
      </c>
      <c r="R48" s="464">
        <v>0</v>
      </c>
      <c r="S48" s="464">
        <v>0</v>
      </c>
    </row>
    <row r="49" spans="1:19" s="80" customFormat="1" ht="15.75" customHeight="1">
      <c r="A49" s="3" t="s">
        <v>14</v>
      </c>
      <c r="B49" s="9"/>
      <c r="C49" s="464">
        <v>0</v>
      </c>
      <c r="D49" s="464">
        <v>0</v>
      </c>
      <c r="E49" s="464">
        <v>0</v>
      </c>
      <c r="F49" s="464">
        <v>0</v>
      </c>
      <c r="G49" s="464">
        <v>0</v>
      </c>
      <c r="H49" s="464">
        <v>0</v>
      </c>
      <c r="I49" s="464">
        <v>0</v>
      </c>
      <c r="J49" s="464">
        <v>0</v>
      </c>
      <c r="K49" s="464">
        <v>0</v>
      </c>
      <c r="L49" s="464">
        <v>0</v>
      </c>
      <c r="M49" s="464">
        <v>0</v>
      </c>
      <c r="N49" s="464">
        <v>0</v>
      </c>
      <c r="O49" s="464">
        <v>0</v>
      </c>
      <c r="P49" s="464">
        <v>0</v>
      </c>
      <c r="Q49" s="464">
        <v>0</v>
      </c>
      <c r="R49" s="464">
        <v>0</v>
      </c>
      <c r="S49" s="464">
        <v>0</v>
      </c>
    </row>
    <row r="50" spans="1:19" ht="15">
      <c r="A50" s="277" t="s">
        <v>481</v>
      </c>
      <c r="B50" s="81"/>
      <c r="C50" s="81"/>
      <c r="D50" s="81"/>
      <c r="E50" s="81"/>
      <c r="F50" s="81"/>
      <c r="G50" s="81"/>
      <c r="H50" s="81"/>
      <c r="I50" s="81"/>
      <c r="J50" s="81"/>
      <c r="K50" s="81"/>
      <c r="L50" s="81"/>
      <c r="M50" s="81"/>
      <c r="N50" s="81"/>
      <c r="O50" s="81"/>
      <c r="P50" s="81"/>
      <c r="Q50" s="81"/>
      <c r="R50" s="81"/>
      <c r="S50" s="81"/>
    </row>
    <row r="54" spans="16:20" ht="14.25" customHeight="1">
      <c r="P54" s="594" t="s">
        <v>1086</v>
      </c>
      <c r="Q54" s="594"/>
      <c r="R54" s="594"/>
      <c r="S54" s="594"/>
      <c r="T54" s="594"/>
    </row>
    <row r="55" spans="16:20" ht="15" customHeight="1">
      <c r="P55" s="594"/>
      <c r="Q55" s="594"/>
      <c r="R55" s="594"/>
      <c r="S55" s="594"/>
      <c r="T55" s="594"/>
    </row>
    <row r="56" spans="16:20" ht="15" customHeight="1">
      <c r="P56" s="594"/>
      <c r="Q56" s="594"/>
      <c r="R56" s="594"/>
      <c r="S56" s="594"/>
      <c r="T56" s="594"/>
    </row>
    <row r="57" spans="16:20" ht="15" customHeight="1">
      <c r="P57" s="594"/>
      <c r="Q57" s="594"/>
      <c r="R57" s="594"/>
      <c r="S57" s="594"/>
      <c r="T57" s="594"/>
    </row>
  </sheetData>
  <sheetProtection/>
  <mergeCells count="11">
    <mergeCell ref="S8:S9"/>
    <mergeCell ref="O8:R8"/>
    <mergeCell ref="Q1:R1"/>
    <mergeCell ref="B4:T4"/>
    <mergeCell ref="G2:M2"/>
    <mergeCell ref="P54:T57"/>
    <mergeCell ref="A8:A9"/>
    <mergeCell ref="B8:B9"/>
    <mergeCell ref="C8:F8"/>
    <mergeCell ref="G8:J8"/>
    <mergeCell ref="K8:N8"/>
  </mergeCells>
  <printOptions horizontalCentered="1"/>
  <pageMargins left="0.708661417322835" right="0.708661417322835" top="0.236220472440945" bottom="0" header="0.31496062992126" footer="0.31496062992126"/>
  <pageSetup horizontalDpi="600" verticalDpi="600" orientation="landscape" paperSize="9" scale="55" r:id="rId1"/>
</worksheet>
</file>

<file path=xl/worksheets/sheet64.xml><?xml version="1.0" encoding="utf-8"?>
<worksheet xmlns="http://schemas.openxmlformats.org/spreadsheetml/2006/main" xmlns:r="http://schemas.openxmlformats.org/officeDocument/2006/relationships">
  <sheetPr>
    <pageSetUpPr fitToPage="1"/>
  </sheetPr>
  <dimension ref="A1:J56"/>
  <sheetViews>
    <sheetView tabSelected="1" zoomScaleSheetLayoutView="100" zoomScalePageLayoutView="0" workbookViewId="0" topLeftCell="A40">
      <selection activeCell="I63" sqref="I63"/>
    </sheetView>
  </sheetViews>
  <sheetFormatPr defaultColWidth="9.140625" defaultRowHeight="12.75"/>
  <cols>
    <col min="1" max="1" width="9.140625" style="75" customWidth="1"/>
    <col min="2" max="2" width="16.28125" style="75" customWidth="1"/>
    <col min="3" max="3" width="16.57421875" style="75" customWidth="1"/>
    <col min="4" max="4" width="21.28125" style="75" customWidth="1"/>
    <col min="5" max="5" width="13.28125" style="75" customWidth="1"/>
    <col min="6" max="6" width="12.421875" style="75" customWidth="1"/>
    <col min="7" max="7" width="15.7109375" style="75" customWidth="1"/>
    <col min="8" max="8" width="17.140625" style="75" customWidth="1"/>
    <col min="9" max="16384" width="9.140625" style="75" customWidth="1"/>
  </cols>
  <sheetData>
    <row r="1" spans="3:7" s="16" customFormat="1" ht="15">
      <c r="C1" s="44"/>
      <c r="D1" s="44"/>
      <c r="E1" s="44"/>
      <c r="F1" s="670" t="s">
        <v>822</v>
      </c>
      <c r="G1" s="670"/>
    </row>
    <row r="2" spans="2:9" s="16" customFormat="1" ht="30.75" customHeight="1">
      <c r="B2" s="573" t="s">
        <v>693</v>
      </c>
      <c r="C2" s="573"/>
      <c r="D2" s="573"/>
      <c r="E2" s="573"/>
      <c r="F2" s="573"/>
      <c r="G2" s="43"/>
      <c r="H2" s="43"/>
      <c r="I2" s="43"/>
    </row>
    <row r="3" s="16" customFormat="1" ht="20.25">
      <c r="G3" s="123"/>
    </row>
    <row r="4" spans="2:8" ht="18">
      <c r="B4" s="828" t="s">
        <v>828</v>
      </c>
      <c r="C4" s="828"/>
      <c r="D4" s="828"/>
      <c r="E4" s="828"/>
      <c r="F4" s="828"/>
      <c r="G4" s="828"/>
      <c r="H4" s="828"/>
    </row>
    <row r="5" spans="3:8" ht="15.75">
      <c r="C5" s="76"/>
      <c r="D5" s="77"/>
      <c r="E5" s="76"/>
      <c r="F5" s="76"/>
      <c r="G5" s="76"/>
      <c r="H5" s="76"/>
    </row>
    <row r="6" ht="15">
      <c r="A6" s="84" t="s">
        <v>876</v>
      </c>
    </row>
    <row r="7" ht="15">
      <c r="B7" s="302"/>
    </row>
    <row r="8" spans="1:7" s="80" customFormat="1" ht="30.75" customHeight="1">
      <c r="A8" s="832" t="s">
        <v>2</v>
      </c>
      <c r="B8" s="833" t="s">
        <v>3</v>
      </c>
      <c r="C8" s="833" t="s">
        <v>847</v>
      </c>
      <c r="D8" s="834" t="s">
        <v>848</v>
      </c>
      <c r="E8" s="831" t="s">
        <v>821</v>
      </c>
      <c r="F8" s="831"/>
      <c r="G8" s="831"/>
    </row>
    <row r="9" spans="1:7" s="80" customFormat="1" ht="48.75" customHeight="1">
      <c r="A9" s="832"/>
      <c r="B9" s="833"/>
      <c r="C9" s="833"/>
      <c r="D9" s="835"/>
      <c r="E9" s="304" t="s">
        <v>829</v>
      </c>
      <c r="F9" s="304" t="s">
        <v>820</v>
      </c>
      <c r="G9" s="304" t="s">
        <v>14</v>
      </c>
    </row>
    <row r="10" spans="1:7" s="473" customFormat="1" ht="15.75" customHeight="1">
      <c r="A10" s="18">
        <v>1</v>
      </c>
      <c r="B10" s="471">
        <v>2</v>
      </c>
      <c r="C10" s="471">
        <v>3</v>
      </c>
      <c r="D10" s="471">
        <v>4</v>
      </c>
      <c r="E10" s="472">
        <v>5</v>
      </c>
      <c r="F10" s="472">
        <v>6</v>
      </c>
      <c r="G10" s="472">
        <v>7</v>
      </c>
    </row>
    <row r="11" spans="1:7" s="80" customFormat="1" ht="15.75" customHeight="1">
      <c r="A11" s="5">
        <v>1</v>
      </c>
      <c r="B11" s="156" t="s">
        <v>878</v>
      </c>
      <c r="C11" s="463">
        <v>2308</v>
      </c>
      <c r="D11" s="463">
        <f>C11</f>
        <v>2308</v>
      </c>
      <c r="E11" s="497">
        <f>D11*6000/100000</f>
        <v>138.48</v>
      </c>
      <c r="F11" s="497">
        <f>D11*4000/100000</f>
        <v>92.32</v>
      </c>
      <c r="G11" s="497">
        <f>SUM(E11:F11)</f>
        <v>230.79999999999998</v>
      </c>
    </row>
    <row r="12" spans="1:7" s="80" customFormat="1" ht="15.75" customHeight="1">
      <c r="A12" s="5">
        <v>2</v>
      </c>
      <c r="B12" s="156" t="s">
        <v>879</v>
      </c>
      <c r="C12" s="463">
        <v>1319</v>
      </c>
      <c r="D12" s="463">
        <f aca="true" t="shared" si="0" ref="D12:D49">C12</f>
        <v>1319</v>
      </c>
      <c r="E12" s="497">
        <f aca="true" t="shared" si="1" ref="E12:E49">D12*6000/100000</f>
        <v>79.14</v>
      </c>
      <c r="F12" s="497">
        <f aca="true" t="shared" si="2" ref="F12:F49">D12*4000/100000</f>
        <v>52.76</v>
      </c>
      <c r="G12" s="497">
        <f aca="true" t="shared" si="3" ref="G12:G49">SUM(E12:F12)</f>
        <v>131.9</v>
      </c>
    </row>
    <row r="13" spans="1:7" s="80" customFormat="1" ht="15.75" customHeight="1">
      <c r="A13" s="5">
        <v>3</v>
      </c>
      <c r="B13" s="156" t="s">
        <v>880</v>
      </c>
      <c r="C13" s="463">
        <v>1033</v>
      </c>
      <c r="D13" s="463">
        <f t="shared" si="0"/>
        <v>1033</v>
      </c>
      <c r="E13" s="497">
        <f t="shared" si="1"/>
        <v>61.98</v>
      </c>
      <c r="F13" s="497">
        <f t="shared" si="2"/>
        <v>41.32</v>
      </c>
      <c r="G13" s="497">
        <f t="shared" si="3"/>
        <v>103.3</v>
      </c>
    </row>
    <row r="14" spans="1:7" s="80" customFormat="1" ht="15.75" customHeight="1">
      <c r="A14" s="5">
        <v>4</v>
      </c>
      <c r="B14" s="156" t="s">
        <v>881</v>
      </c>
      <c r="C14" s="463">
        <v>583</v>
      </c>
      <c r="D14" s="463">
        <f t="shared" si="0"/>
        <v>583</v>
      </c>
      <c r="E14" s="497">
        <f t="shared" si="1"/>
        <v>34.98</v>
      </c>
      <c r="F14" s="497">
        <f t="shared" si="2"/>
        <v>23.32</v>
      </c>
      <c r="G14" s="497">
        <f t="shared" si="3"/>
        <v>58.3</v>
      </c>
    </row>
    <row r="15" spans="1:7" s="80" customFormat="1" ht="15.75" customHeight="1">
      <c r="A15" s="5">
        <v>5</v>
      </c>
      <c r="B15" s="156" t="s">
        <v>882</v>
      </c>
      <c r="C15" s="463">
        <v>1108</v>
      </c>
      <c r="D15" s="463">
        <f t="shared" si="0"/>
        <v>1108</v>
      </c>
      <c r="E15" s="497">
        <f t="shared" si="1"/>
        <v>66.48</v>
      </c>
      <c r="F15" s="497">
        <f t="shared" si="2"/>
        <v>44.32</v>
      </c>
      <c r="G15" s="497">
        <f t="shared" si="3"/>
        <v>110.80000000000001</v>
      </c>
    </row>
    <row r="16" spans="1:7" s="80" customFormat="1" ht="15.75" customHeight="1">
      <c r="A16" s="5">
        <v>6</v>
      </c>
      <c r="B16" s="156" t="s">
        <v>883</v>
      </c>
      <c r="C16" s="463">
        <v>619</v>
      </c>
      <c r="D16" s="463">
        <f t="shared" si="0"/>
        <v>619</v>
      </c>
      <c r="E16" s="497">
        <f t="shared" si="1"/>
        <v>37.14</v>
      </c>
      <c r="F16" s="497">
        <f t="shared" si="2"/>
        <v>24.76</v>
      </c>
      <c r="G16" s="497">
        <f t="shared" si="3"/>
        <v>61.900000000000006</v>
      </c>
    </row>
    <row r="17" spans="1:7" s="80" customFormat="1" ht="15.75" customHeight="1">
      <c r="A17" s="5">
        <v>7</v>
      </c>
      <c r="B17" s="156" t="s">
        <v>884</v>
      </c>
      <c r="C17" s="463">
        <v>1893</v>
      </c>
      <c r="D17" s="463">
        <f t="shared" si="0"/>
        <v>1893</v>
      </c>
      <c r="E17" s="497">
        <f t="shared" si="1"/>
        <v>113.58</v>
      </c>
      <c r="F17" s="497">
        <f t="shared" si="2"/>
        <v>75.72</v>
      </c>
      <c r="G17" s="497">
        <f t="shared" si="3"/>
        <v>189.3</v>
      </c>
    </row>
    <row r="18" spans="1:7" s="80" customFormat="1" ht="15.75" customHeight="1">
      <c r="A18" s="5">
        <v>8</v>
      </c>
      <c r="B18" s="156" t="s">
        <v>885</v>
      </c>
      <c r="C18" s="463">
        <v>643</v>
      </c>
      <c r="D18" s="463">
        <f t="shared" si="0"/>
        <v>643</v>
      </c>
      <c r="E18" s="497">
        <f t="shared" si="1"/>
        <v>38.58</v>
      </c>
      <c r="F18" s="497">
        <f t="shared" si="2"/>
        <v>25.72</v>
      </c>
      <c r="G18" s="497">
        <f t="shared" si="3"/>
        <v>64.3</v>
      </c>
    </row>
    <row r="19" spans="1:7" s="80" customFormat="1" ht="15.75" customHeight="1">
      <c r="A19" s="5">
        <v>9</v>
      </c>
      <c r="B19" s="156" t="s">
        <v>886</v>
      </c>
      <c r="C19" s="463">
        <v>34</v>
      </c>
      <c r="D19" s="463">
        <f t="shared" si="0"/>
        <v>34</v>
      </c>
      <c r="E19" s="497">
        <f t="shared" si="1"/>
        <v>2.04</v>
      </c>
      <c r="F19" s="497">
        <f t="shared" si="2"/>
        <v>1.36</v>
      </c>
      <c r="G19" s="497">
        <f t="shared" si="3"/>
        <v>3.4000000000000004</v>
      </c>
    </row>
    <row r="20" spans="1:7" s="80" customFormat="1" ht="15.75" customHeight="1">
      <c r="A20" s="5">
        <v>10</v>
      </c>
      <c r="B20" s="156" t="s">
        <v>887</v>
      </c>
      <c r="C20" s="463">
        <v>838</v>
      </c>
      <c r="D20" s="463">
        <f t="shared" si="0"/>
        <v>838</v>
      </c>
      <c r="E20" s="497">
        <f t="shared" si="1"/>
        <v>50.28</v>
      </c>
      <c r="F20" s="497">
        <f t="shared" si="2"/>
        <v>33.52</v>
      </c>
      <c r="G20" s="497">
        <f t="shared" si="3"/>
        <v>83.80000000000001</v>
      </c>
    </row>
    <row r="21" spans="1:7" s="80" customFormat="1" ht="15.75" customHeight="1">
      <c r="A21" s="5">
        <v>11</v>
      </c>
      <c r="B21" s="156" t="s">
        <v>888</v>
      </c>
      <c r="C21" s="463">
        <v>1122</v>
      </c>
      <c r="D21" s="463">
        <f t="shared" si="0"/>
        <v>1122</v>
      </c>
      <c r="E21" s="497">
        <f t="shared" si="1"/>
        <v>67.32</v>
      </c>
      <c r="F21" s="497">
        <f t="shared" si="2"/>
        <v>44.88</v>
      </c>
      <c r="G21" s="497">
        <f t="shared" si="3"/>
        <v>112.19999999999999</v>
      </c>
    </row>
    <row r="22" spans="1:7" s="80" customFormat="1" ht="15.75" customHeight="1">
      <c r="A22" s="5">
        <v>12</v>
      </c>
      <c r="B22" s="156" t="s">
        <v>889</v>
      </c>
      <c r="C22" s="463">
        <v>1382</v>
      </c>
      <c r="D22" s="463">
        <f t="shared" si="0"/>
        <v>1382</v>
      </c>
      <c r="E22" s="497">
        <f t="shared" si="1"/>
        <v>82.92</v>
      </c>
      <c r="F22" s="497">
        <f t="shared" si="2"/>
        <v>55.28</v>
      </c>
      <c r="G22" s="497">
        <f t="shared" si="3"/>
        <v>138.2</v>
      </c>
    </row>
    <row r="23" spans="1:7" s="80" customFormat="1" ht="15.75" customHeight="1">
      <c r="A23" s="5">
        <v>13</v>
      </c>
      <c r="B23" s="156" t="s">
        <v>890</v>
      </c>
      <c r="C23" s="463">
        <v>1091</v>
      </c>
      <c r="D23" s="463">
        <f t="shared" si="0"/>
        <v>1091</v>
      </c>
      <c r="E23" s="497">
        <f t="shared" si="1"/>
        <v>65.46</v>
      </c>
      <c r="F23" s="497">
        <f t="shared" si="2"/>
        <v>43.64</v>
      </c>
      <c r="G23" s="497">
        <f t="shared" si="3"/>
        <v>109.1</v>
      </c>
    </row>
    <row r="24" spans="1:7" s="80" customFormat="1" ht="15.75" customHeight="1">
      <c r="A24" s="5">
        <v>14</v>
      </c>
      <c r="B24" s="156" t="s">
        <v>891</v>
      </c>
      <c r="C24" s="463">
        <v>759</v>
      </c>
      <c r="D24" s="463">
        <f t="shared" si="0"/>
        <v>759</v>
      </c>
      <c r="E24" s="497">
        <f t="shared" si="1"/>
        <v>45.54</v>
      </c>
      <c r="F24" s="497">
        <f t="shared" si="2"/>
        <v>30.36</v>
      </c>
      <c r="G24" s="497">
        <f t="shared" si="3"/>
        <v>75.9</v>
      </c>
    </row>
    <row r="25" spans="1:7" s="80" customFormat="1" ht="15.75" customHeight="1">
      <c r="A25" s="5">
        <v>15</v>
      </c>
      <c r="B25" s="156" t="s">
        <v>892</v>
      </c>
      <c r="C25" s="463">
        <v>1817</v>
      </c>
      <c r="D25" s="463">
        <f t="shared" si="0"/>
        <v>1817</v>
      </c>
      <c r="E25" s="497">
        <f t="shared" si="1"/>
        <v>109.02</v>
      </c>
      <c r="F25" s="497">
        <f t="shared" si="2"/>
        <v>72.68</v>
      </c>
      <c r="G25" s="497">
        <f t="shared" si="3"/>
        <v>181.7</v>
      </c>
    </row>
    <row r="26" spans="1:7" s="80" customFormat="1" ht="15.75" customHeight="1">
      <c r="A26" s="5">
        <v>16</v>
      </c>
      <c r="B26" s="156" t="s">
        <v>893</v>
      </c>
      <c r="C26" s="463">
        <v>1020</v>
      </c>
      <c r="D26" s="463">
        <f t="shared" si="0"/>
        <v>1020</v>
      </c>
      <c r="E26" s="497">
        <f t="shared" si="1"/>
        <v>61.2</v>
      </c>
      <c r="F26" s="497">
        <f t="shared" si="2"/>
        <v>40.8</v>
      </c>
      <c r="G26" s="497">
        <f t="shared" si="3"/>
        <v>102</v>
      </c>
    </row>
    <row r="27" spans="1:7" s="80" customFormat="1" ht="15.75" customHeight="1">
      <c r="A27" s="5">
        <v>17</v>
      </c>
      <c r="B27" s="156" t="s">
        <v>894</v>
      </c>
      <c r="C27" s="463">
        <v>180</v>
      </c>
      <c r="D27" s="463">
        <f t="shared" si="0"/>
        <v>180</v>
      </c>
      <c r="E27" s="497">
        <f t="shared" si="1"/>
        <v>10.8</v>
      </c>
      <c r="F27" s="497">
        <f t="shared" si="2"/>
        <v>7.2</v>
      </c>
      <c r="G27" s="497">
        <f t="shared" si="3"/>
        <v>18</v>
      </c>
    </row>
    <row r="28" spans="1:7" s="80" customFormat="1" ht="15.75" customHeight="1">
      <c r="A28" s="5">
        <v>18</v>
      </c>
      <c r="B28" s="156" t="s">
        <v>895</v>
      </c>
      <c r="C28" s="463">
        <v>1048</v>
      </c>
      <c r="D28" s="463">
        <f t="shared" si="0"/>
        <v>1048</v>
      </c>
      <c r="E28" s="497">
        <f t="shared" si="1"/>
        <v>62.88</v>
      </c>
      <c r="F28" s="497">
        <f t="shared" si="2"/>
        <v>41.92</v>
      </c>
      <c r="G28" s="497">
        <f t="shared" si="3"/>
        <v>104.80000000000001</v>
      </c>
    </row>
    <row r="29" spans="1:7" s="80" customFormat="1" ht="15.75" customHeight="1">
      <c r="A29" s="5">
        <v>19</v>
      </c>
      <c r="B29" s="156" t="s">
        <v>896</v>
      </c>
      <c r="C29" s="463">
        <v>1494</v>
      </c>
      <c r="D29" s="463">
        <f t="shared" si="0"/>
        <v>1494</v>
      </c>
      <c r="E29" s="497">
        <f t="shared" si="1"/>
        <v>89.64</v>
      </c>
      <c r="F29" s="497">
        <f t="shared" si="2"/>
        <v>59.76</v>
      </c>
      <c r="G29" s="497">
        <f t="shared" si="3"/>
        <v>149.4</v>
      </c>
    </row>
    <row r="30" spans="1:7" s="80" customFormat="1" ht="15.75" customHeight="1">
      <c r="A30" s="5">
        <v>20</v>
      </c>
      <c r="B30" s="156" t="s">
        <v>897</v>
      </c>
      <c r="C30" s="463">
        <v>1246</v>
      </c>
      <c r="D30" s="463">
        <f t="shared" si="0"/>
        <v>1246</v>
      </c>
      <c r="E30" s="497">
        <f t="shared" si="1"/>
        <v>74.76</v>
      </c>
      <c r="F30" s="497">
        <f t="shared" si="2"/>
        <v>49.84</v>
      </c>
      <c r="G30" s="497">
        <f t="shared" si="3"/>
        <v>124.60000000000001</v>
      </c>
    </row>
    <row r="31" spans="1:7" s="80" customFormat="1" ht="15.75" customHeight="1">
      <c r="A31" s="5">
        <v>21</v>
      </c>
      <c r="B31" s="156" t="s">
        <v>898</v>
      </c>
      <c r="C31" s="463">
        <v>1189</v>
      </c>
      <c r="D31" s="463">
        <f t="shared" si="0"/>
        <v>1189</v>
      </c>
      <c r="E31" s="497">
        <f t="shared" si="1"/>
        <v>71.34</v>
      </c>
      <c r="F31" s="497">
        <f t="shared" si="2"/>
        <v>47.56</v>
      </c>
      <c r="G31" s="497">
        <f t="shared" si="3"/>
        <v>118.9</v>
      </c>
    </row>
    <row r="32" spans="1:7" s="80" customFormat="1" ht="15.75" customHeight="1">
      <c r="A32" s="5">
        <v>22</v>
      </c>
      <c r="B32" s="156" t="s">
        <v>899</v>
      </c>
      <c r="C32" s="463">
        <v>1642</v>
      </c>
      <c r="D32" s="463">
        <f t="shared" si="0"/>
        <v>1642</v>
      </c>
      <c r="E32" s="497">
        <f t="shared" si="1"/>
        <v>98.52</v>
      </c>
      <c r="F32" s="497">
        <f t="shared" si="2"/>
        <v>65.68</v>
      </c>
      <c r="G32" s="497">
        <f t="shared" si="3"/>
        <v>164.2</v>
      </c>
    </row>
    <row r="33" spans="1:7" s="80" customFormat="1" ht="15.75" customHeight="1">
      <c r="A33" s="5">
        <v>23</v>
      </c>
      <c r="B33" s="156" t="s">
        <v>900</v>
      </c>
      <c r="C33" s="463">
        <v>1103</v>
      </c>
      <c r="D33" s="463">
        <f t="shared" si="0"/>
        <v>1103</v>
      </c>
      <c r="E33" s="497">
        <f t="shared" si="1"/>
        <v>66.18</v>
      </c>
      <c r="F33" s="497">
        <f t="shared" si="2"/>
        <v>44.12</v>
      </c>
      <c r="G33" s="497">
        <f t="shared" si="3"/>
        <v>110.30000000000001</v>
      </c>
    </row>
    <row r="34" spans="1:7" s="80" customFormat="1" ht="15.75" customHeight="1">
      <c r="A34" s="5">
        <v>24</v>
      </c>
      <c r="B34" s="156" t="s">
        <v>901</v>
      </c>
      <c r="C34" s="463">
        <v>873</v>
      </c>
      <c r="D34" s="463">
        <f t="shared" si="0"/>
        <v>873</v>
      </c>
      <c r="E34" s="497">
        <f t="shared" si="1"/>
        <v>52.38</v>
      </c>
      <c r="F34" s="497">
        <f t="shared" si="2"/>
        <v>34.92</v>
      </c>
      <c r="G34" s="497">
        <f t="shared" si="3"/>
        <v>87.30000000000001</v>
      </c>
    </row>
    <row r="35" spans="1:7" s="80" customFormat="1" ht="15.75" customHeight="1">
      <c r="A35" s="5">
        <v>25</v>
      </c>
      <c r="B35" s="156" t="s">
        <v>902</v>
      </c>
      <c r="C35" s="463">
        <v>465</v>
      </c>
      <c r="D35" s="463">
        <f t="shared" si="0"/>
        <v>465</v>
      </c>
      <c r="E35" s="497">
        <f t="shared" si="1"/>
        <v>27.9</v>
      </c>
      <c r="F35" s="497">
        <f t="shared" si="2"/>
        <v>18.6</v>
      </c>
      <c r="G35" s="497">
        <f t="shared" si="3"/>
        <v>46.5</v>
      </c>
    </row>
    <row r="36" spans="1:7" s="80" customFormat="1" ht="15.75" customHeight="1">
      <c r="A36" s="5">
        <v>26</v>
      </c>
      <c r="B36" s="156" t="s">
        <v>903</v>
      </c>
      <c r="C36" s="463">
        <v>793</v>
      </c>
      <c r="D36" s="463">
        <f t="shared" si="0"/>
        <v>793</v>
      </c>
      <c r="E36" s="497">
        <f t="shared" si="1"/>
        <v>47.58</v>
      </c>
      <c r="F36" s="497">
        <f t="shared" si="2"/>
        <v>31.72</v>
      </c>
      <c r="G36" s="497">
        <f t="shared" si="3"/>
        <v>79.3</v>
      </c>
    </row>
    <row r="37" spans="1:7" s="80" customFormat="1" ht="15.75" customHeight="1">
      <c r="A37" s="5">
        <v>27</v>
      </c>
      <c r="B37" s="156" t="s">
        <v>904</v>
      </c>
      <c r="C37" s="463">
        <v>848</v>
      </c>
      <c r="D37" s="463">
        <f t="shared" si="0"/>
        <v>848</v>
      </c>
      <c r="E37" s="497">
        <f t="shared" si="1"/>
        <v>50.88</v>
      </c>
      <c r="F37" s="497">
        <f t="shared" si="2"/>
        <v>33.92</v>
      </c>
      <c r="G37" s="497">
        <f t="shared" si="3"/>
        <v>84.80000000000001</v>
      </c>
    </row>
    <row r="38" spans="1:7" s="80" customFormat="1" ht="15.75" customHeight="1">
      <c r="A38" s="5">
        <v>28</v>
      </c>
      <c r="B38" s="156" t="s">
        <v>905</v>
      </c>
      <c r="C38" s="463">
        <v>993</v>
      </c>
      <c r="D38" s="463">
        <f t="shared" si="0"/>
        <v>993</v>
      </c>
      <c r="E38" s="497">
        <f t="shared" si="1"/>
        <v>59.58</v>
      </c>
      <c r="F38" s="497">
        <f t="shared" si="2"/>
        <v>39.72</v>
      </c>
      <c r="G38" s="497">
        <f t="shared" si="3"/>
        <v>99.3</v>
      </c>
    </row>
    <row r="39" spans="1:7" s="80" customFormat="1" ht="15.75" customHeight="1">
      <c r="A39" s="5">
        <v>29</v>
      </c>
      <c r="B39" s="156" t="s">
        <v>906</v>
      </c>
      <c r="C39" s="464">
        <v>934</v>
      </c>
      <c r="D39" s="463">
        <f t="shared" si="0"/>
        <v>934</v>
      </c>
      <c r="E39" s="497">
        <f t="shared" si="1"/>
        <v>56.04</v>
      </c>
      <c r="F39" s="497">
        <f t="shared" si="2"/>
        <v>37.36</v>
      </c>
      <c r="G39" s="497">
        <f t="shared" si="3"/>
        <v>93.4</v>
      </c>
    </row>
    <row r="40" spans="1:7" s="80" customFormat="1" ht="15.75" customHeight="1">
      <c r="A40" s="5">
        <v>30</v>
      </c>
      <c r="B40" s="156" t="s">
        <v>907</v>
      </c>
      <c r="C40" s="464">
        <v>572</v>
      </c>
      <c r="D40" s="463">
        <f t="shared" si="0"/>
        <v>572</v>
      </c>
      <c r="E40" s="497">
        <f t="shared" si="1"/>
        <v>34.32</v>
      </c>
      <c r="F40" s="497">
        <f t="shared" si="2"/>
        <v>22.88</v>
      </c>
      <c r="G40" s="497">
        <f t="shared" si="3"/>
        <v>57.2</v>
      </c>
    </row>
    <row r="41" spans="1:7" s="80" customFormat="1" ht="15.75" customHeight="1">
      <c r="A41" s="5">
        <v>31</v>
      </c>
      <c r="B41" s="321" t="s">
        <v>908</v>
      </c>
      <c r="C41" s="464">
        <v>278</v>
      </c>
      <c r="D41" s="463">
        <f t="shared" si="0"/>
        <v>278</v>
      </c>
      <c r="E41" s="497">
        <f t="shared" si="1"/>
        <v>16.68</v>
      </c>
      <c r="F41" s="497">
        <f t="shared" si="2"/>
        <v>11.12</v>
      </c>
      <c r="G41" s="497">
        <f t="shared" si="3"/>
        <v>27.799999999999997</v>
      </c>
    </row>
    <row r="42" spans="1:7" s="80" customFormat="1" ht="15.75" customHeight="1">
      <c r="A42" s="5">
        <v>32</v>
      </c>
      <c r="B42" s="321" t="s">
        <v>909</v>
      </c>
      <c r="C42" s="464">
        <v>330</v>
      </c>
      <c r="D42" s="463">
        <f t="shared" si="0"/>
        <v>330</v>
      </c>
      <c r="E42" s="497">
        <f t="shared" si="1"/>
        <v>19.8</v>
      </c>
      <c r="F42" s="497">
        <f t="shared" si="2"/>
        <v>13.2</v>
      </c>
      <c r="G42" s="497">
        <f t="shared" si="3"/>
        <v>33</v>
      </c>
    </row>
    <row r="43" spans="1:7" s="80" customFormat="1" ht="15.75" customHeight="1">
      <c r="A43" s="5">
        <v>33</v>
      </c>
      <c r="B43" s="321" t="s">
        <v>910</v>
      </c>
      <c r="C43" s="464">
        <v>656</v>
      </c>
      <c r="D43" s="463">
        <f t="shared" si="0"/>
        <v>656</v>
      </c>
      <c r="E43" s="497">
        <f t="shared" si="1"/>
        <v>39.36</v>
      </c>
      <c r="F43" s="497">
        <f t="shared" si="2"/>
        <v>26.24</v>
      </c>
      <c r="G43" s="497">
        <f t="shared" si="3"/>
        <v>65.6</v>
      </c>
    </row>
    <row r="44" spans="1:7" s="80" customFormat="1" ht="15.75" customHeight="1">
      <c r="A44" s="5">
        <v>34</v>
      </c>
      <c r="B44" s="321" t="s">
        <v>911</v>
      </c>
      <c r="C44" s="464">
        <v>522</v>
      </c>
      <c r="D44" s="463">
        <f t="shared" si="0"/>
        <v>522</v>
      </c>
      <c r="E44" s="497">
        <f t="shared" si="1"/>
        <v>31.32</v>
      </c>
      <c r="F44" s="497">
        <f t="shared" si="2"/>
        <v>20.88</v>
      </c>
      <c r="G44" s="497">
        <f t="shared" si="3"/>
        <v>52.2</v>
      </c>
    </row>
    <row r="45" spans="1:7" s="80" customFormat="1" ht="15.75" customHeight="1">
      <c r="A45" s="5">
        <v>35</v>
      </c>
      <c r="B45" s="321" t="s">
        <v>912</v>
      </c>
      <c r="C45" s="464">
        <v>727</v>
      </c>
      <c r="D45" s="463">
        <f t="shared" si="0"/>
        <v>727</v>
      </c>
      <c r="E45" s="497">
        <f t="shared" si="1"/>
        <v>43.62</v>
      </c>
      <c r="F45" s="497">
        <f t="shared" si="2"/>
        <v>29.08</v>
      </c>
      <c r="G45" s="497">
        <f t="shared" si="3"/>
        <v>72.69999999999999</v>
      </c>
    </row>
    <row r="46" spans="1:7" ht="15">
      <c r="A46" s="5">
        <v>36</v>
      </c>
      <c r="B46" s="321" t="s">
        <v>913</v>
      </c>
      <c r="C46" s="474">
        <v>574</v>
      </c>
      <c r="D46" s="463">
        <f t="shared" si="0"/>
        <v>574</v>
      </c>
      <c r="E46" s="497">
        <f t="shared" si="1"/>
        <v>34.44</v>
      </c>
      <c r="F46" s="497">
        <f t="shared" si="2"/>
        <v>22.96</v>
      </c>
      <c r="G46" s="497">
        <f t="shared" si="3"/>
        <v>57.4</v>
      </c>
    </row>
    <row r="47" spans="1:7" ht="15">
      <c r="A47" s="5">
        <v>37</v>
      </c>
      <c r="B47" s="321" t="s">
        <v>914</v>
      </c>
      <c r="C47" s="474">
        <v>562</v>
      </c>
      <c r="D47" s="463">
        <f t="shared" si="0"/>
        <v>562</v>
      </c>
      <c r="E47" s="497">
        <f t="shared" si="1"/>
        <v>33.72</v>
      </c>
      <c r="F47" s="497">
        <f t="shared" si="2"/>
        <v>22.48</v>
      </c>
      <c r="G47" s="497">
        <f t="shared" si="3"/>
        <v>56.2</v>
      </c>
    </row>
    <row r="48" spans="1:7" ht="15">
      <c r="A48" s="5">
        <v>38</v>
      </c>
      <c r="B48" s="321" t="s">
        <v>915</v>
      </c>
      <c r="C48" s="474">
        <v>668</v>
      </c>
      <c r="D48" s="463">
        <f t="shared" si="0"/>
        <v>668</v>
      </c>
      <c r="E48" s="497">
        <f t="shared" si="1"/>
        <v>40.08</v>
      </c>
      <c r="F48" s="497">
        <f t="shared" si="2"/>
        <v>26.72</v>
      </c>
      <c r="G48" s="497">
        <f t="shared" si="3"/>
        <v>66.8</v>
      </c>
    </row>
    <row r="49" spans="1:7" ht="15">
      <c r="A49" s="543" t="s">
        <v>14</v>
      </c>
      <c r="B49" s="544"/>
      <c r="C49" s="475">
        <f>SUM(C11:C48)</f>
        <v>35266</v>
      </c>
      <c r="D49" s="462">
        <f t="shared" si="0"/>
        <v>35266</v>
      </c>
      <c r="E49" s="498">
        <f t="shared" si="1"/>
        <v>2115.96</v>
      </c>
      <c r="F49" s="498">
        <f t="shared" si="2"/>
        <v>1410.64</v>
      </c>
      <c r="G49" s="497">
        <f t="shared" si="3"/>
        <v>3526.6000000000004</v>
      </c>
    </row>
    <row r="53" spans="6:10" ht="15" customHeight="1">
      <c r="F53" s="594" t="s">
        <v>1086</v>
      </c>
      <c r="G53" s="594"/>
      <c r="H53" s="594"/>
      <c r="I53" s="594"/>
      <c r="J53" s="594"/>
    </row>
    <row r="54" spans="6:10" ht="15" customHeight="1">
      <c r="F54" s="594"/>
      <c r="G54" s="594"/>
      <c r="H54" s="594"/>
      <c r="I54" s="594"/>
      <c r="J54" s="594"/>
    </row>
    <row r="55" spans="6:10" ht="15" customHeight="1">
      <c r="F55" s="594"/>
      <c r="G55" s="594"/>
      <c r="H55" s="594"/>
      <c r="I55" s="594"/>
      <c r="J55" s="594"/>
    </row>
    <row r="56" spans="6:10" ht="15" customHeight="1">
      <c r="F56" s="594"/>
      <c r="G56" s="594"/>
      <c r="H56" s="594"/>
      <c r="I56" s="594"/>
      <c r="J56" s="594"/>
    </row>
  </sheetData>
  <sheetProtection/>
  <mergeCells count="10">
    <mergeCell ref="F53:J56"/>
    <mergeCell ref="B2:F2"/>
    <mergeCell ref="F1:G1"/>
    <mergeCell ref="E8:G8"/>
    <mergeCell ref="A8:A9"/>
    <mergeCell ref="B8:B9"/>
    <mergeCell ref="C8:C9"/>
    <mergeCell ref="D8:D9"/>
    <mergeCell ref="B4:H4"/>
    <mergeCell ref="A49:B4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65.xml><?xml version="1.0" encoding="utf-8"?>
<worksheet xmlns="http://schemas.openxmlformats.org/spreadsheetml/2006/main" xmlns:r="http://schemas.openxmlformats.org/officeDocument/2006/relationships">
  <dimension ref="A1:X58"/>
  <sheetViews>
    <sheetView zoomScaleSheetLayoutView="90" zoomScalePageLayoutView="0" workbookViewId="0" topLeftCell="A28">
      <selection activeCell="A52" sqref="A52:IV52"/>
    </sheetView>
  </sheetViews>
  <sheetFormatPr defaultColWidth="9.140625" defaultRowHeight="12.75"/>
  <cols>
    <col min="1" max="1" width="9.140625" style="75" customWidth="1"/>
    <col min="2" max="2" width="14.28125" style="75" customWidth="1"/>
    <col min="3" max="3" width="9.7109375" style="75" customWidth="1"/>
    <col min="4" max="4" width="8.140625" style="75" customWidth="1"/>
    <col min="5" max="5" width="7.421875" style="75" customWidth="1"/>
    <col min="6" max="6" width="9.140625" style="75" customWidth="1"/>
    <col min="7" max="7" width="9.57421875" style="75" customWidth="1"/>
    <col min="8" max="8" width="8.140625" style="75" customWidth="1"/>
    <col min="9" max="9" width="6.8515625" style="75" customWidth="1"/>
    <col min="10" max="10" width="9.28125" style="75" customWidth="1"/>
    <col min="11" max="11" width="10.57421875" style="75" customWidth="1"/>
    <col min="12" max="12" width="8.7109375" style="75" customWidth="1"/>
    <col min="13" max="13" width="7.421875" style="75" customWidth="1"/>
    <col min="14" max="14" width="8.57421875" style="75" customWidth="1"/>
    <col min="15" max="15" width="8.7109375" style="75" customWidth="1"/>
    <col min="16" max="16" width="8.57421875" style="75" customWidth="1"/>
    <col min="17" max="17" width="7.8515625" style="75" customWidth="1"/>
    <col min="18" max="18" width="8.57421875" style="75" customWidth="1"/>
    <col min="19" max="20" width="10.57421875" style="75" customWidth="1"/>
    <col min="21" max="21" width="11.140625" style="75" customWidth="1"/>
    <col min="22" max="22" width="10.7109375" style="75" bestFit="1" customWidth="1"/>
    <col min="23" max="16384" width="9.140625" style="75" customWidth="1"/>
  </cols>
  <sheetData>
    <row r="1" spans="3:24" s="16" customFormat="1" ht="15.75">
      <c r="C1" s="44"/>
      <c r="D1" s="44"/>
      <c r="E1" s="44"/>
      <c r="F1" s="44"/>
      <c r="G1" s="44"/>
      <c r="H1" s="44"/>
      <c r="I1" s="103" t="s">
        <v>0</v>
      </c>
      <c r="J1" s="103"/>
      <c r="S1" s="40"/>
      <c r="T1" s="40"/>
      <c r="U1" s="636" t="s">
        <v>532</v>
      </c>
      <c r="V1" s="636"/>
      <c r="W1" s="42"/>
      <c r="X1" s="42"/>
    </row>
    <row r="2" spans="5:16" s="16" customFormat="1" ht="20.25">
      <c r="E2" s="573" t="s">
        <v>693</v>
      </c>
      <c r="F2" s="573"/>
      <c r="G2" s="573"/>
      <c r="H2" s="573"/>
      <c r="I2" s="573"/>
      <c r="J2" s="573"/>
      <c r="K2" s="573"/>
      <c r="L2" s="573"/>
      <c r="M2" s="573"/>
      <c r="N2" s="573"/>
      <c r="O2" s="573"/>
      <c r="P2" s="573"/>
    </row>
    <row r="3" spans="8:16" s="16" customFormat="1" ht="20.25">
      <c r="H3" s="43"/>
      <c r="I3" s="43"/>
      <c r="J3" s="43"/>
      <c r="K3" s="43"/>
      <c r="L3" s="43"/>
      <c r="M3" s="43"/>
      <c r="N3" s="43"/>
      <c r="O3" s="43"/>
      <c r="P3" s="43"/>
    </row>
    <row r="4" spans="3:23" ht="15.75">
      <c r="C4" s="574" t="s">
        <v>810</v>
      </c>
      <c r="D4" s="574"/>
      <c r="E4" s="574"/>
      <c r="F4" s="574"/>
      <c r="G4" s="574"/>
      <c r="H4" s="574"/>
      <c r="I4" s="574"/>
      <c r="J4" s="574"/>
      <c r="K4" s="574"/>
      <c r="L4" s="574"/>
      <c r="M4" s="574"/>
      <c r="N4" s="574"/>
      <c r="O4" s="574"/>
      <c r="P4" s="574"/>
      <c r="Q4" s="574"/>
      <c r="R4" s="46"/>
      <c r="S4" s="110"/>
      <c r="T4" s="110"/>
      <c r="U4" s="110"/>
      <c r="V4" s="110"/>
      <c r="W4" s="103"/>
    </row>
    <row r="5" spans="3:23" ht="15">
      <c r="C5" s="76"/>
      <c r="D5" s="76"/>
      <c r="E5" s="76"/>
      <c r="F5" s="76"/>
      <c r="G5" s="76"/>
      <c r="H5" s="76"/>
      <c r="M5" s="76"/>
      <c r="N5" s="76"/>
      <c r="O5" s="76"/>
      <c r="P5" s="76"/>
      <c r="Q5" s="76"/>
      <c r="R5" s="76"/>
      <c r="S5" s="76"/>
      <c r="T5" s="76"/>
      <c r="U5" s="76"/>
      <c r="V5" s="76"/>
      <c r="W5" s="76"/>
    </row>
    <row r="6" spans="1:2" ht="15">
      <c r="A6" s="79" t="s">
        <v>876</v>
      </c>
      <c r="B6" s="84"/>
    </row>
    <row r="7" ht="15">
      <c r="B7" s="302"/>
    </row>
    <row r="8" spans="1:22" s="79" customFormat="1" ht="24.75" customHeight="1">
      <c r="A8" s="550" t="s">
        <v>2</v>
      </c>
      <c r="B8" s="826" t="s">
        <v>3</v>
      </c>
      <c r="C8" s="823" t="s">
        <v>811</v>
      </c>
      <c r="D8" s="824"/>
      <c r="E8" s="824"/>
      <c r="F8" s="824"/>
      <c r="G8" s="823" t="s">
        <v>815</v>
      </c>
      <c r="H8" s="824"/>
      <c r="I8" s="824"/>
      <c r="J8" s="824"/>
      <c r="K8" s="823" t="s">
        <v>816</v>
      </c>
      <c r="L8" s="824"/>
      <c r="M8" s="824"/>
      <c r="N8" s="824"/>
      <c r="O8" s="823" t="s">
        <v>817</v>
      </c>
      <c r="P8" s="824"/>
      <c r="Q8" s="824"/>
      <c r="R8" s="824"/>
      <c r="S8" s="841" t="s">
        <v>14</v>
      </c>
      <c r="T8" s="842"/>
      <c r="U8" s="842"/>
      <c r="V8" s="842"/>
    </row>
    <row r="9" spans="1:22" s="80" customFormat="1" ht="29.25" customHeight="1">
      <c r="A9" s="550"/>
      <c r="B9" s="826"/>
      <c r="C9" s="839" t="s">
        <v>812</v>
      </c>
      <c r="D9" s="836" t="s">
        <v>814</v>
      </c>
      <c r="E9" s="837"/>
      <c r="F9" s="838"/>
      <c r="G9" s="839" t="s">
        <v>812</v>
      </c>
      <c r="H9" s="836" t="s">
        <v>814</v>
      </c>
      <c r="I9" s="837"/>
      <c r="J9" s="838"/>
      <c r="K9" s="839" t="s">
        <v>812</v>
      </c>
      <c r="L9" s="836" t="s">
        <v>814</v>
      </c>
      <c r="M9" s="837"/>
      <c r="N9" s="838"/>
      <c r="O9" s="839" t="s">
        <v>812</v>
      </c>
      <c r="P9" s="836" t="s">
        <v>814</v>
      </c>
      <c r="Q9" s="837"/>
      <c r="R9" s="838"/>
      <c r="S9" s="839" t="s">
        <v>812</v>
      </c>
      <c r="T9" s="836" t="s">
        <v>814</v>
      </c>
      <c r="U9" s="837"/>
      <c r="V9" s="838"/>
    </row>
    <row r="10" spans="1:22" s="80" customFormat="1" ht="46.5" customHeight="1">
      <c r="A10" s="550"/>
      <c r="B10" s="826"/>
      <c r="C10" s="840"/>
      <c r="D10" s="74" t="s">
        <v>813</v>
      </c>
      <c r="E10" s="74" t="s">
        <v>194</v>
      </c>
      <c r="F10" s="74" t="s">
        <v>14</v>
      </c>
      <c r="G10" s="840"/>
      <c r="H10" s="74" t="s">
        <v>813</v>
      </c>
      <c r="I10" s="74" t="s">
        <v>194</v>
      </c>
      <c r="J10" s="74" t="s">
        <v>14</v>
      </c>
      <c r="K10" s="840"/>
      <c r="L10" s="74" t="s">
        <v>813</v>
      </c>
      <c r="M10" s="74" t="s">
        <v>194</v>
      </c>
      <c r="N10" s="74" t="s">
        <v>14</v>
      </c>
      <c r="O10" s="840"/>
      <c r="P10" s="74" t="s">
        <v>813</v>
      </c>
      <c r="Q10" s="74" t="s">
        <v>194</v>
      </c>
      <c r="R10" s="74" t="s">
        <v>14</v>
      </c>
      <c r="S10" s="840"/>
      <c r="T10" s="74" t="s">
        <v>813</v>
      </c>
      <c r="U10" s="74" t="s">
        <v>194</v>
      </c>
      <c r="V10" s="74" t="s">
        <v>14</v>
      </c>
    </row>
    <row r="11" spans="1:22" s="150" customFormat="1" ht="15.75" customHeight="1">
      <c r="A11" s="303">
        <v>1</v>
      </c>
      <c r="B11" s="149">
        <v>2</v>
      </c>
      <c r="C11" s="149">
        <v>3</v>
      </c>
      <c r="D11" s="303">
        <v>4</v>
      </c>
      <c r="E11" s="149">
        <v>5</v>
      </c>
      <c r="F11" s="149">
        <v>6</v>
      </c>
      <c r="G11" s="303">
        <v>7</v>
      </c>
      <c r="H11" s="149">
        <v>8</v>
      </c>
      <c r="I11" s="149">
        <v>9</v>
      </c>
      <c r="J11" s="303">
        <v>10</v>
      </c>
      <c r="K11" s="149">
        <v>11</v>
      </c>
      <c r="L11" s="149">
        <v>12</v>
      </c>
      <c r="M11" s="303">
        <v>13</v>
      </c>
      <c r="N11" s="149">
        <v>14</v>
      </c>
      <c r="O11" s="149">
        <v>15</v>
      </c>
      <c r="P11" s="303">
        <v>16</v>
      </c>
      <c r="Q11" s="149">
        <v>17</v>
      </c>
      <c r="R11" s="149">
        <v>18</v>
      </c>
      <c r="S11" s="303">
        <v>19</v>
      </c>
      <c r="T11" s="149">
        <v>20</v>
      </c>
      <c r="U11" s="149">
        <v>21</v>
      </c>
      <c r="V11" s="303">
        <v>22</v>
      </c>
    </row>
    <row r="12" spans="1:22" s="150" customFormat="1" ht="12.75" customHeight="1">
      <c r="A12" s="5">
        <v>1</v>
      </c>
      <c r="B12" s="156" t="s">
        <v>878</v>
      </c>
      <c r="C12" s="476">
        <v>0</v>
      </c>
      <c r="D12" s="476">
        <v>0</v>
      </c>
      <c r="E12" s="476">
        <v>0</v>
      </c>
      <c r="F12" s="476">
        <v>0</v>
      </c>
      <c r="G12" s="476">
        <v>0</v>
      </c>
      <c r="H12" s="476">
        <v>0</v>
      </c>
      <c r="I12" s="476">
        <v>0</v>
      </c>
      <c r="J12" s="476">
        <v>0</v>
      </c>
      <c r="K12" s="476">
        <v>0</v>
      </c>
      <c r="L12" s="476">
        <v>0</v>
      </c>
      <c r="M12" s="476">
        <v>0</v>
      </c>
      <c r="N12" s="476">
        <v>0</v>
      </c>
      <c r="O12" s="476">
        <v>0</v>
      </c>
      <c r="P12" s="476">
        <v>0</v>
      </c>
      <c r="Q12" s="476">
        <v>0</v>
      </c>
      <c r="R12" s="476">
        <v>0</v>
      </c>
      <c r="S12" s="476">
        <v>0</v>
      </c>
      <c r="T12" s="476">
        <v>0</v>
      </c>
      <c r="U12" s="476">
        <v>0</v>
      </c>
      <c r="V12" s="476">
        <v>0</v>
      </c>
    </row>
    <row r="13" spans="1:22" s="150" customFormat="1" ht="12.75" customHeight="1">
      <c r="A13" s="5">
        <v>2</v>
      </c>
      <c r="B13" s="156" t="s">
        <v>879</v>
      </c>
      <c r="C13" s="476">
        <v>0</v>
      </c>
      <c r="D13" s="476">
        <v>0</v>
      </c>
      <c r="E13" s="476">
        <v>0</v>
      </c>
      <c r="F13" s="476">
        <v>0</v>
      </c>
      <c r="G13" s="476">
        <v>0</v>
      </c>
      <c r="H13" s="476">
        <v>0</v>
      </c>
      <c r="I13" s="476">
        <v>0</v>
      </c>
      <c r="J13" s="476">
        <v>0</v>
      </c>
      <c r="K13" s="476">
        <v>0</v>
      </c>
      <c r="L13" s="476">
        <v>0</v>
      </c>
      <c r="M13" s="476">
        <v>0</v>
      </c>
      <c r="N13" s="476">
        <v>0</v>
      </c>
      <c r="O13" s="476">
        <v>0</v>
      </c>
      <c r="P13" s="476">
        <v>0</v>
      </c>
      <c r="Q13" s="476">
        <v>0</v>
      </c>
      <c r="R13" s="476">
        <v>0</v>
      </c>
      <c r="S13" s="476">
        <v>0</v>
      </c>
      <c r="T13" s="476">
        <v>0</v>
      </c>
      <c r="U13" s="476">
        <v>0</v>
      </c>
      <c r="V13" s="476">
        <v>0</v>
      </c>
    </row>
    <row r="14" spans="1:22" s="150" customFormat="1" ht="12.75" customHeight="1">
      <c r="A14" s="5">
        <v>3</v>
      </c>
      <c r="B14" s="156" t="s">
        <v>880</v>
      </c>
      <c r="C14" s="476">
        <v>0</v>
      </c>
      <c r="D14" s="476">
        <v>0</v>
      </c>
      <c r="E14" s="476">
        <v>0</v>
      </c>
      <c r="F14" s="476">
        <v>0</v>
      </c>
      <c r="G14" s="476">
        <v>0</v>
      </c>
      <c r="H14" s="476">
        <v>0</v>
      </c>
      <c r="I14" s="476">
        <v>0</v>
      </c>
      <c r="J14" s="476">
        <v>0</v>
      </c>
      <c r="K14" s="476">
        <v>0</v>
      </c>
      <c r="L14" s="476">
        <v>0</v>
      </c>
      <c r="M14" s="476">
        <v>0</v>
      </c>
      <c r="N14" s="476">
        <v>0</v>
      </c>
      <c r="O14" s="476">
        <v>0</v>
      </c>
      <c r="P14" s="476">
        <v>0</v>
      </c>
      <c r="Q14" s="476">
        <v>0</v>
      </c>
      <c r="R14" s="476">
        <v>0</v>
      </c>
      <c r="S14" s="476">
        <v>0</v>
      </c>
      <c r="T14" s="476">
        <v>0</v>
      </c>
      <c r="U14" s="476">
        <v>0</v>
      </c>
      <c r="V14" s="476">
        <v>0</v>
      </c>
    </row>
    <row r="15" spans="1:22" s="150" customFormat="1" ht="12.75" customHeight="1">
      <c r="A15" s="5">
        <v>4</v>
      </c>
      <c r="B15" s="156" t="s">
        <v>881</v>
      </c>
      <c r="C15" s="476">
        <v>0</v>
      </c>
      <c r="D15" s="476">
        <v>0</v>
      </c>
      <c r="E15" s="476">
        <v>0</v>
      </c>
      <c r="F15" s="476">
        <v>0</v>
      </c>
      <c r="G15" s="476">
        <v>0</v>
      </c>
      <c r="H15" s="476">
        <v>0</v>
      </c>
      <c r="I15" s="476">
        <v>0</v>
      </c>
      <c r="J15" s="476">
        <v>0</v>
      </c>
      <c r="K15" s="476">
        <v>0</v>
      </c>
      <c r="L15" s="476">
        <v>0</v>
      </c>
      <c r="M15" s="476">
        <v>0</v>
      </c>
      <c r="N15" s="476">
        <v>0</v>
      </c>
      <c r="O15" s="476">
        <v>0</v>
      </c>
      <c r="P15" s="476">
        <v>0</v>
      </c>
      <c r="Q15" s="476">
        <v>0</v>
      </c>
      <c r="R15" s="476">
        <v>0</v>
      </c>
      <c r="S15" s="476">
        <v>0</v>
      </c>
      <c r="T15" s="476">
        <v>0</v>
      </c>
      <c r="U15" s="476">
        <v>0</v>
      </c>
      <c r="V15" s="476">
        <v>0</v>
      </c>
    </row>
    <row r="16" spans="1:22" s="150" customFormat="1" ht="12.75" customHeight="1">
      <c r="A16" s="5">
        <v>5</v>
      </c>
      <c r="B16" s="156" t="s">
        <v>882</v>
      </c>
      <c r="C16" s="476">
        <v>0</v>
      </c>
      <c r="D16" s="476">
        <v>0</v>
      </c>
      <c r="E16" s="476">
        <v>0</v>
      </c>
      <c r="F16" s="476">
        <v>0</v>
      </c>
      <c r="G16" s="476">
        <v>0</v>
      </c>
      <c r="H16" s="476">
        <v>0</v>
      </c>
      <c r="I16" s="476">
        <v>0</v>
      </c>
      <c r="J16" s="476">
        <v>0</v>
      </c>
      <c r="K16" s="476">
        <v>0</v>
      </c>
      <c r="L16" s="476">
        <v>0</v>
      </c>
      <c r="M16" s="476">
        <v>0</v>
      </c>
      <c r="N16" s="476">
        <v>0</v>
      </c>
      <c r="O16" s="476">
        <v>0</v>
      </c>
      <c r="P16" s="476">
        <v>0</v>
      </c>
      <c r="Q16" s="476">
        <v>0</v>
      </c>
      <c r="R16" s="476">
        <v>0</v>
      </c>
      <c r="S16" s="476">
        <v>0</v>
      </c>
      <c r="T16" s="476">
        <v>0</v>
      </c>
      <c r="U16" s="476">
        <v>0</v>
      </c>
      <c r="V16" s="476">
        <v>0</v>
      </c>
    </row>
    <row r="17" spans="1:22" s="150" customFormat="1" ht="12.75" customHeight="1">
      <c r="A17" s="5">
        <v>6</v>
      </c>
      <c r="B17" s="156" t="s">
        <v>883</v>
      </c>
      <c r="C17" s="476">
        <v>0</v>
      </c>
      <c r="D17" s="476">
        <v>0</v>
      </c>
      <c r="E17" s="476">
        <v>0</v>
      </c>
      <c r="F17" s="476">
        <v>0</v>
      </c>
      <c r="G17" s="476">
        <v>0</v>
      </c>
      <c r="H17" s="476">
        <v>0</v>
      </c>
      <c r="I17" s="476">
        <v>0</v>
      </c>
      <c r="J17" s="476">
        <v>0</v>
      </c>
      <c r="K17" s="476">
        <v>0</v>
      </c>
      <c r="L17" s="476">
        <v>0</v>
      </c>
      <c r="M17" s="476">
        <v>0</v>
      </c>
      <c r="N17" s="476">
        <v>0</v>
      </c>
      <c r="O17" s="476">
        <v>0</v>
      </c>
      <c r="P17" s="476">
        <v>0</v>
      </c>
      <c r="Q17" s="476">
        <v>0</v>
      </c>
      <c r="R17" s="476">
        <v>0</v>
      </c>
      <c r="S17" s="476">
        <v>0</v>
      </c>
      <c r="T17" s="476">
        <v>0</v>
      </c>
      <c r="U17" s="476">
        <v>0</v>
      </c>
      <c r="V17" s="476">
        <v>0</v>
      </c>
    </row>
    <row r="18" spans="1:22" s="150" customFormat="1" ht="12.75" customHeight="1">
      <c r="A18" s="5">
        <v>7</v>
      </c>
      <c r="B18" s="156" t="s">
        <v>884</v>
      </c>
      <c r="C18" s="476">
        <v>0</v>
      </c>
      <c r="D18" s="476">
        <v>0</v>
      </c>
      <c r="E18" s="476">
        <v>0</v>
      </c>
      <c r="F18" s="476">
        <v>0</v>
      </c>
      <c r="G18" s="476">
        <v>0</v>
      </c>
      <c r="H18" s="476">
        <v>0</v>
      </c>
      <c r="I18" s="476">
        <v>0</v>
      </c>
      <c r="J18" s="476">
        <v>0</v>
      </c>
      <c r="K18" s="476">
        <v>0</v>
      </c>
      <c r="L18" s="476">
        <v>0</v>
      </c>
      <c r="M18" s="476">
        <v>0</v>
      </c>
      <c r="N18" s="476">
        <v>0</v>
      </c>
      <c r="O18" s="476">
        <v>0</v>
      </c>
      <c r="P18" s="476">
        <v>0</v>
      </c>
      <c r="Q18" s="476">
        <v>0</v>
      </c>
      <c r="R18" s="476">
        <v>0</v>
      </c>
      <c r="S18" s="476">
        <v>0</v>
      </c>
      <c r="T18" s="476">
        <v>0</v>
      </c>
      <c r="U18" s="476">
        <v>0</v>
      </c>
      <c r="V18" s="476">
        <v>0</v>
      </c>
    </row>
    <row r="19" spans="1:22" s="150" customFormat="1" ht="12.75" customHeight="1">
      <c r="A19" s="5">
        <v>8</v>
      </c>
      <c r="B19" s="156" t="s">
        <v>885</v>
      </c>
      <c r="C19" s="476">
        <v>0</v>
      </c>
      <c r="D19" s="476">
        <v>0</v>
      </c>
      <c r="E19" s="476">
        <v>0</v>
      </c>
      <c r="F19" s="476">
        <v>0</v>
      </c>
      <c r="G19" s="476">
        <v>0</v>
      </c>
      <c r="H19" s="476">
        <v>0</v>
      </c>
      <c r="I19" s="476">
        <v>0</v>
      </c>
      <c r="J19" s="476">
        <v>0</v>
      </c>
      <c r="K19" s="476">
        <v>0</v>
      </c>
      <c r="L19" s="476">
        <v>0</v>
      </c>
      <c r="M19" s="476">
        <v>0</v>
      </c>
      <c r="N19" s="476">
        <v>0</v>
      </c>
      <c r="O19" s="476">
        <v>0</v>
      </c>
      <c r="P19" s="476">
        <v>0</v>
      </c>
      <c r="Q19" s="476">
        <v>0</v>
      </c>
      <c r="R19" s="476">
        <v>0</v>
      </c>
      <c r="S19" s="476">
        <v>0</v>
      </c>
      <c r="T19" s="476">
        <v>0</v>
      </c>
      <c r="U19" s="476">
        <v>0</v>
      </c>
      <c r="V19" s="476">
        <v>0</v>
      </c>
    </row>
    <row r="20" spans="1:22" s="150" customFormat="1" ht="12.75" customHeight="1">
      <c r="A20" s="5">
        <v>9</v>
      </c>
      <c r="B20" s="156" t="s">
        <v>886</v>
      </c>
      <c r="C20" s="476">
        <v>0</v>
      </c>
      <c r="D20" s="476">
        <v>0</v>
      </c>
      <c r="E20" s="476">
        <v>0</v>
      </c>
      <c r="F20" s="476">
        <v>0</v>
      </c>
      <c r="G20" s="476">
        <v>0</v>
      </c>
      <c r="H20" s="476">
        <v>0</v>
      </c>
      <c r="I20" s="476">
        <v>0</v>
      </c>
      <c r="J20" s="476">
        <v>0</v>
      </c>
      <c r="K20" s="476">
        <v>0</v>
      </c>
      <c r="L20" s="476">
        <v>0</v>
      </c>
      <c r="M20" s="476">
        <v>0</v>
      </c>
      <c r="N20" s="476">
        <v>0</v>
      </c>
      <c r="O20" s="476">
        <v>0</v>
      </c>
      <c r="P20" s="476">
        <v>0</v>
      </c>
      <c r="Q20" s="476">
        <v>0</v>
      </c>
      <c r="R20" s="476">
        <v>0</v>
      </c>
      <c r="S20" s="476">
        <v>0</v>
      </c>
      <c r="T20" s="476">
        <v>0</v>
      </c>
      <c r="U20" s="476">
        <v>0</v>
      </c>
      <c r="V20" s="476">
        <v>0</v>
      </c>
    </row>
    <row r="21" spans="1:22" s="150" customFormat="1" ht="12.75" customHeight="1">
      <c r="A21" s="5">
        <v>10</v>
      </c>
      <c r="B21" s="156" t="s">
        <v>887</v>
      </c>
      <c r="C21" s="476">
        <v>0</v>
      </c>
      <c r="D21" s="476">
        <v>0</v>
      </c>
      <c r="E21" s="476">
        <v>0</v>
      </c>
      <c r="F21" s="476">
        <v>0</v>
      </c>
      <c r="G21" s="476">
        <v>0</v>
      </c>
      <c r="H21" s="476">
        <v>0</v>
      </c>
      <c r="I21" s="476">
        <v>0</v>
      </c>
      <c r="J21" s="476">
        <v>0</v>
      </c>
      <c r="K21" s="476">
        <v>0</v>
      </c>
      <c r="L21" s="476">
        <v>0</v>
      </c>
      <c r="M21" s="476">
        <v>0</v>
      </c>
      <c r="N21" s="476">
        <v>0</v>
      </c>
      <c r="O21" s="476">
        <v>0</v>
      </c>
      <c r="P21" s="476">
        <v>0</v>
      </c>
      <c r="Q21" s="476">
        <v>0</v>
      </c>
      <c r="R21" s="476">
        <v>0</v>
      </c>
      <c r="S21" s="476">
        <v>0</v>
      </c>
      <c r="T21" s="476">
        <v>0</v>
      </c>
      <c r="U21" s="476">
        <v>0</v>
      </c>
      <c r="V21" s="476">
        <v>0</v>
      </c>
    </row>
    <row r="22" spans="1:22" s="150" customFormat="1" ht="12.75" customHeight="1">
      <c r="A22" s="5">
        <v>11</v>
      </c>
      <c r="B22" s="156" t="s">
        <v>888</v>
      </c>
      <c r="C22" s="476">
        <v>0</v>
      </c>
      <c r="D22" s="476">
        <v>0</v>
      </c>
      <c r="E22" s="476">
        <v>0</v>
      </c>
      <c r="F22" s="476">
        <v>0</v>
      </c>
      <c r="G22" s="476">
        <v>0</v>
      </c>
      <c r="H22" s="476">
        <v>0</v>
      </c>
      <c r="I22" s="476">
        <v>0</v>
      </c>
      <c r="J22" s="476">
        <v>0</v>
      </c>
      <c r="K22" s="476">
        <v>0</v>
      </c>
      <c r="L22" s="476">
        <v>0</v>
      </c>
      <c r="M22" s="476">
        <v>0</v>
      </c>
      <c r="N22" s="476">
        <v>0</v>
      </c>
      <c r="O22" s="476">
        <v>0</v>
      </c>
      <c r="P22" s="476">
        <v>0</v>
      </c>
      <c r="Q22" s="476">
        <v>0</v>
      </c>
      <c r="R22" s="476">
        <v>0</v>
      </c>
      <c r="S22" s="476">
        <v>0</v>
      </c>
      <c r="T22" s="476">
        <v>0</v>
      </c>
      <c r="U22" s="476">
        <v>0</v>
      </c>
      <c r="V22" s="476">
        <v>0</v>
      </c>
    </row>
    <row r="23" spans="1:22" s="150" customFormat="1" ht="12.75" customHeight="1">
      <c r="A23" s="5">
        <v>12</v>
      </c>
      <c r="B23" s="156" t="s">
        <v>889</v>
      </c>
      <c r="C23" s="476">
        <v>0</v>
      </c>
      <c r="D23" s="476">
        <v>0</v>
      </c>
      <c r="E23" s="476">
        <v>0</v>
      </c>
      <c r="F23" s="476">
        <v>0</v>
      </c>
      <c r="G23" s="476">
        <v>0</v>
      </c>
      <c r="H23" s="476">
        <v>0</v>
      </c>
      <c r="I23" s="476">
        <v>0</v>
      </c>
      <c r="J23" s="476">
        <v>0</v>
      </c>
      <c r="K23" s="476">
        <v>0</v>
      </c>
      <c r="L23" s="476">
        <v>0</v>
      </c>
      <c r="M23" s="476">
        <v>0</v>
      </c>
      <c r="N23" s="476">
        <v>0</v>
      </c>
      <c r="O23" s="476">
        <v>0</v>
      </c>
      <c r="P23" s="476">
        <v>0</v>
      </c>
      <c r="Q23" s="476">
        <v>0</v>
      </c>
      <c r="R23" s="476">
        <v>0</v>
      </c>
      <c r="S23" s="476">
        <v>0</v>
      </c>
      <c r="T23" s="476">
        <v>0</v>
      </c>
      <c r="U23" s="476">
        <v>0</v>
      </c>
      <c r="V23" s="476">
        <v>0</v>
      </c>
    </row>
    <row r="24" spans="1:22" s="150" customFormat="1" ht="12.75" customHeight="1">
      <c r="A24" s="5">
        <v>13</v>
      </c>
      <c r="B24" s="156" t="s">
        <v>890</v>
      </c>
      <c r="C24" s="476">
        <v>0</v>
      </c>
      <c r="D24" s="476">
        <v>0</v>
      </c>
      <c r="E24" s="476">
        <v>0</v>
      </c>
      <c r="F24" s="476">
        <v>0</v>
      </c>
      <c r="G24" s="476">
        <v>0</v>
      </c>
      <c r="H24" s="476">
        <v>0</v>
      </c>
      <c r="I24" s="476">
        <v>0</v>
      </c>
      <c r="J24" s="476">
        <v>0</v>
      </c>
      <c r="K24" s="476">
        <v>0</v>
      </c>
      <c r="L24" s="476">
        <v>0</v>
      </c>
      <c r="M24" s="476">
        <v>0</v>
      </c>
      <c r="N24" s="476">
        <v>0</v>
      </c>
      <c r="O24" s="476">
        <v>0</v>
      </c>
      <c r="P24" s="476">
        <v>0</v>
      </c>
      <c r="Q24" s="476">
        <v>0</v>
      </c>
      <c r="R24" s="476">
        <v>0</v>
      </c>
      <c r="S24" s="476">
        <v>0</v>
      </c>
      <c r="T24" s="476">
        <v>0</v>
      </c>
      <c r="U24" s="476">
        <v>0</v>
      </c>
      <c r="V24" s="476">
        <v>0</v>
      </c>
    </row>
    <row r="25" spans="1:22" s="150" customFormat="1" ht="12.75" customHeight="1">
      <c r="A25" s="5">
        <v>14</v>
      </c>
      <c r="B25" s="156" t="s">
        <v>891</v>
      </c>
      <c r="C25" s="476">
        <v>0</v>
      </c>
      <c r="D25" s="476">
        <v>0</v>
      </c>
      <c r="E25" s="476">
        <v>0</v>
      </c>
      <c r="F25" s="476">
        <v>0</v>
      </c>
      <c r="G25" s="476">
        <v>0</v>
      </c>
      <c r="H25" s="476">
        <v>0</v>
      </c>
      <c r="I25" s="476">
        <v>0</v>
      </c>
      <c r="J25" s="476">
        <v>0</v>
      </c>
      <c r="K25" s="476">
        <v>0</v>
      </c>
      <c r="L25" s="476">
        <v>0</v>
      </c>
      <c r="M25" s="476">
        <v>0</v>
      </c>
      <c r="N25" s="476">
        <v>0</v>
      </c>
      <c r="O25" s="476">
        <v>0</v>
      </c>
      <c r="P25" s="476">
        <v>0</v>
      </c>
      <c r="Q25" s="476">
        <v>0</v>
      </c>
      <c r="R25" s="476">
        <v>0</v>
      </c>
      <c r="S25" s="476">
        <v>0</v>
      </c>
      <c r="T25" s="476">
        <v>0</v>
      </c>
      <c r="U25" s="476">
        <v>0</v>
      </c>
      <c r="V25" s="476">
        <v>0</v>
      </c>
    </row>
    <row r="26" spans="1:22" s="150" customFormat="1" ht="12.75" customHeight="1">
      <c r="A26" s="5">
        <v>15</v>
      </c>
      <c r="B26" s="156" t="s">
        <v>892</v>
      </c>
      <c r="C26" s="476">
        <v>0</v>
      </c>
      <c r="D26" s="476">
        <v>0</v>
      </c>
      <c r="E26" s="476">
        <v>0</v>
      </c>
      <c r="F26" s="476">
        <v>0</v>
      </c>
      <c r="G26" s="476">
        <v>0</v>
      </c>
      <c r="H26" s="476">
        <v>0</v>
      </c>
      <c r="I26" s="476">
        <v>0</v>
      </c>
      <c r="J26" s="476">
        <v>0</v>
      </c>
      <c r="K26" s="476">
        <v>0</v>
      </c>
      <c r="L26" s="476">
        <v>0</v>
      </c>
      <c r="M26" s="476">
        <v>0</v>
      </c>
      <c r="N26" s="476">
        <v>0</v>
      </c>
      <c r="O26" s="476">
        <v>0</v>
      </c>
      <c r="P26" s="476">
        <v>0</v>
      </c>
      <c r="Q26" s="476">
        <v>0</v>
      </c>
      <c r="R26" s="476">
        <v>0</v>
      </c>
      <c r="S26" s="476">
        <v>0</v>
      </c>
      <c r="T26" s="476">
        <v>0</v>
      </c>
      <c r="U26" s="476">
        <v>0</v>
      </c>
      <c r="V26" s="476">
        <v>0</v>
      </c>
    </row>
    <row r="27" spans="1:22" s="150" customFormat="1" ht="12.75" customHeight="1">
      <c r="A27" s="5">
        <v>16</v>
      </c>
      <c r="B27" s="156" t="s">
        <v>893</v>
      </c>
      <c r="C27" s="476">
        <v>0</v>
      </c>
      <c r="D27" s="476">
        <v>0</v>
      </c>
      <c r="E27" s="476">
        <v>0</v>
      </c>
      <c r="F27" s="476">
        <v>0</v>
      </c>
      <c r="G27" s="476">
        <v>0</v>
      </c>
      <c r="H27" s="476">
        <v>0</v>
      </c>
      <c r="I27" s="476">
        <v>0</v>
      </c>
      <c r="J27" s="476">
        <v>0</v>
      </c>
      <c r="K27" s="476">
        <v>0</v>
      </c>
      <c r="L27" s="476">
        <v>0</v>
      </c>
      <c r="M27" s="476">
        <v>0</v>
      </c>
      <c r="N27" s="476">
        <v>0</v>
      </c>
      <c r="O27" s="476">
        <v>0</v>
      </c>
      <c r="P27" s="476">
        <v>0</v>
      </c>
      <c r="Q27" s="476">
        <v>0</v>
      </c>
      <c r="R27" s="476">
        <v>0</v>
      </c>
      <c r="S27" s="476">
        <v>0</v>
      </c>
      <c r="T27" s="476">
        <v>0</v>
      </c>
      <c r="U27" s="476">
        <v>0</v>
      </c>
      <c r="V27" s="476">
        <v>0</v>
      </c>
    </row>
    <row r="28" spans="1:22" s="150" customFormat="1" ht="12.75" customHeight="1">
      <c r="A28" s="5">
        <v>17</v>
      </c>
      <c r="B28" s="156" t="s">
        <v>894</v>
      </c>
      <c r="C28" s="476">
        <v>0</v>
      </c>
      <c r="D28" s="476">
        <v>0</v>
      </c>
      <c r="E28" s="476">
        <v>0</v>
      </c>
      <c r="F28" s="476">
        <v>0</v>
      </c>
      <c r="G28" s="476">
        <v>0</v>
      </c>
      <c r="H28" s="476">
        <v>0</v>
      </c>
      <c r="I28" s="476">
        <v>0</v>
      </c>
      <c r="J28" s="476">
        <v>0</v>
      </c>
      <c r="K28" s="476">
        <v>0</v>
      </c>
      <c r="L28" s="476">
        <v>0</v>
      </c>
      <c r="M28" s="476">
        <v>0</v>
      </c>
      <c r="N28" s="476">
        <v>0</v>
      </c>
      <c r="O28" s="476">
        <v>0</v>
      </c>
      <c r="P28" s="476">
        <v>0</v>
      </c>
      <c r="Q28" s="476">
        <v>0</v>
      </c>
      <c r="R28" s="476">
        <v>0</v>
      </c>
      <c r="S28" s="476">
        <v>0</v>
      </c>
      <c r="T28" s="476">
        <v>0</v>
      </c>
      <c r="U28" s="476">
        <v>0</v>
      </c>
      <c r="V28" s="476">
        <v>0</v>
      </c>
    </row>
    <row r="29" spans="1:22" s="150" customFormat="1" ht="12.75" customHeight="1">
      <c r="A29" s="5">
        <v>18</v>
      </c>
      <c r="B29" s="156" t="s">
        <v>895</v>
      </c>
      <c r="C29" s="476">
        <v>0</v>
      </c>
      <c r="D29" s="476">
        <v>0</v>
      </c>
      <c r="E29" s="476">
        <v>0</v>
      </c>
      <c r="F29" s="476">
        <v>0</v>
      </c>
      <c r="G29" s="476">
        <v>0</v>
      </c>
      <c r="H29" s="476">
        <v>0</v>
      </c>
      <c r="I29" s="476">
        <v>0</v>
      </c>
      <c r="J29" s="476">
        <v>0</v>
      </c>
      <c r="K29" s="476">
        <v>0</v>
      </c>
      <c r="L29" s="476">
        <v>0</v>
      </c>
      <c r="M29" s="476">
        <v>0</v>
      </c>
      <c r="N29" s="476">
        <v>0</v>
      </c>
      <c r="O29" s="476">
        <v>0</v>
      </c>
      <c r="P29" s="476">
        <v>0</v>
      </c>
      <c r="Q29" s="476">
        <v>0</v>
      </c>
      <c r="R29" s="476">
        <v>0</v>
      </c>
      <c r="S29" s="476">
        <v>0</v>
      </c>
      <c r="T29" s="476">
        <v>0</v>
      </c>
      <c r="U29" s="476">
        <v>0</v>
      </c>
      <c r="V29" s="476">
        <v>0</v>
      </c>
    </row>
    <row r="30" spans="1:22" s="150" customFormat="1" ht="12.75" customHeight="1">
      <c r="A30" s="5">
        <v>19</v>
      </c>
      <c r="B30" s="156" t="s">
        <v>896</v>
      </c>
      <c r="C30" s="476">
        <v>0</v>
      </c>
      <c r="D30" s="476">
        <v>0</v>
      </c>
      <c r="E30" s="476">
        <v>0</v>
      </c>
      <c r="F30" s="476">
        <v>0</v>
      </c>
      <c r="G30" s="476">
        <v>0</v>
      </c>
      <c r="H30" s="476">
        <v>0</v>
      </c>
      <c r="I30" s="476">
        <v>0</v>
      </c>
      <c r="J30" s="476">
        <v>0</v>
      </c>
      <c r="K30" s="476">
        <v>0</v>
      </c>
      <c r="L30" s="476">
        <v>0</v>
      </c>
      <c r="M30" s="476">
        <v>0</v>
      </c>
      <c r="N30" s="476">
        <v>0</v>
      </c>
      <c r="O30" s="476">
        <v>0</v>
      </c>
      <c r="P30" s="476">
        <v>0</v>
      </c>
      <c r="Q30" s="476">
        <v>0</v>
      </c>
      <c r="R30" s="476">
        <v>0</v>
      </c>
      <c r="S30" s="476">
        <v>0</v>
      </c>
      <c r="T30" s="476">
        <v>0</v>
      </c>
      <c r="U30" s="476">
        <v>0</v>
      </c>
      <c r="V30" s="476">
        <v>0</v>
      </c>
    </row>
    <row r="31" spans="1:22" s="150" customFormat="1" ht="12.75" customHeight="1">
      <c r="A31" s="5">
        <v>20</v>
      </c>
      <c r="B31" s="156" t="s">
        <v>897</v>
      </c>
      <c r="C31" s="476">
        <v>0</v>
      </c>
      <c r="D31" s="476">
        <v>0</v>
      </c>
      <c r="E31" s="476">
        <v>0</v>
      </c>
      <c r="F31" s="476">
        <v>0</v>
      </c>
      <c r="G31" s="476">
        <v>0</v>
      </c>
      <c r="H31" s="476">
        <v>0</v>
      </c>
      <c r="I31" s="476">
        <v>0</v>
      </c>
      <c r="J31" s="476">
        <v>0</v>
      </c>
      <c r="K31" s="476">
        <v>0</v>
      </c>
      <c r="L31" s="476">
        <v>0</v>
      </c>
      <c r="M31" s="476">
        <v>0</v>
      </c>
      <c r="N31" s="476">
        <v>0</v>
      </c>
      <c r="O31" s="476">
        <v>0</v>
      </c>
      <c r="P31" s="476">
        <v>0</v>
      </c>
      <c r="Q31" s="476">
        <v>0</v>
      </c>
      <c r="R31" s="476">
        <v>0</v>
      </c>
      <c r="S31" s="476">
        <v>0</v>
      </c>
      <c r="T31" s="476">
        <v>0</v>
      </c>
      <c r="U31" s="476">
        <v>0</v>
      </c>
      <c r="V31" s="476">
        <v>0</v>
      </c>
    </row>
    <row r="32" spans="1:22" s="150" customFormat="1" ht="12.75" customHeight="1">
      <c r="A32" s="5">
        <v>21</v>
      </c>
      <c r="B32" s="156" t="s">
        <v>898</v>
      </c>
      <c r="C32" s="476">
        <v>0</v>
      </c>
      <c r="D32" s="476">
        <v>0</v>
      </c>
      <c r="E32" s="476">
        <v>0</v>
      </c>
      <c r="F32" s="476">
        <v>0</v>
      </c>
      <c r="G32" s="476">
        <v>0</v>
      </c>
      <c r="H32" s="476">
        <v>0</v>
      </c>
      <c r="I32" s="476">
        <v>0</v>
      </c>
      <c r="J32" s="476">
        <v>0</v>
      </c>
      <c r="K32" s="476">
        <v>0</v>
      </c>
      <c r="L32" s="476">
        <v>0</v>
      </c>
      <c r="M32" s="476">
        <v>0</v>
      </c>
      <c r="N32" s="476">
        <v>0</v>
      </c>
      <c r="O32" s="476">
        <v>0</v>
      </c>
      <c r="P32" s="476">
        <v>0</v>
      </c>
      <c r="Q32" s="476">
        <v>0</v>
      </c>
      <c r="R32" s="476">
        <v>0</v>
      </c>
      <c r="S32" s="476">
        <v>0</v>
      </c>
      <c r="T32" s="476">
        <v>0</v>
      </c>
      <c r="U32" s="476">
        <v>0</v>
      </c>
      <c r="V32" s="476">
        <v>0</v>
      </c>
    </row>
    <row r="33" spans="1:22" s="150" customFormat="1" ht="12.75" customHeight="1">
      <c r="A33" s="5">
        <v>22</v>
      </c>
      <c r="B33" s="156" t="s">
        <v>899</v>
      </c>
      <c r="C33" s="476">
        <v>0</v>
      </c>
      <c r="D33" s="476">
        <v>0</v>
      </c>
      <c r="E33" s="476">
        <v>0</v>
      </c>
      <c r="F33" s="476">
        <v>0</v>
      </c>
      <c r="G33" s="476">
        <v>0</v>
      </c>
      <c r="H33" s="476">
        <v>0</v>
      </c>
      <c r="I33" s="476">
        <v>0</v>
      </c>
      <c r="J33" s="476">
        <v>0</v>
      </c>
      <c r="K33" s="476">
        <v>0</v>
      </c>
      <c r="L33" s="476">
        <v>0</v>
      </c>
      <c r="M33" s="476">
        <v>0</v>
      </c>
      <c r="N33" s="476">
        <v>0</v>
      </c>
      <c r="O33" s="476">
        <v>0</v>
      </c>
      <c r="P33" s="476">
        <v>0</v>
      </c>
      <c r="Q33" s="476">
        <v>0</v>
      </c>
      <c r="R33" s="476">
        <v>0</v>
      </c>
      <c r="S33" s="476">
        <v>0</v>
      </c>
      <c r="T33" s="476">
        <v>0</v>
      </c>
      <c r="U33" s="476">
        <v>0</v>
      </c>
      <c r="V33" s="476">
        <v>0</v>
      </c>
    </row>
    <row r="34" spans="1:22" s="150" customFormat="1" ht="12.75" customHeight="1">
      <c r="A34" s="5">
        <v>23</v>
      </c>
      <c r="B34" s="156" t="s">
        <v>900</v>
      </c>
      <c r="C34" s="476">
        <v>0</v>
      </c>
      <c r="D34" s="476">
        <v>0</v>
      </c>
      <c r="E34" s="476">
        <v>0</v>
      </c>
      <c r="F34" s="476">
        <v>0</v>
      </c>
      <c r="G34" s="476">
        <v>0</v>
      </c>
      <c r="H34" s="476">
        <v>0</v>
      </c>
      <c r="I34" s="476">
        <v>0</v>
      </c>
      <c r="J34" s="476">
        <v>0</v>
      </c>
      <c r="K34" s="476">
        <v>0</v>
      </c>
      <c r="L34" s="476">
        <v>0</v>
      </c>
      <c r="M34" s="476">
        <v>0</v>
      </c>
      <c r="N34" s="476">
        <v>0</v>
      </c>
      <c r="O34" s="476">
        <v>0</v>
      </c>
      <c r="P34" s="476">
        <v>0</v>
      </c>
      <c r="Q34" s="476">
        <v>0</v>
      </c>
      <c r="R34" s="476">
        <v>0</v>
      </c>
      <c r="S34" s="476">
        <v>0</v>
      </c>
      <c r="T34" s="476">
        <v>0</v>
      </c>
      <c r="U34" s="476">
        <v>0</v>
      </c>
      <c r="V34" s="476">
        <v>0</v>
      </c>
    </row>
    <row r="35" spans="1:22" s="150" customFormat="1" ht="12.75" customHeight="1">
      <c r="A35" s="5">
        <v>24</v>
      </c>
      <c r="B35" s="156" t="s">
        <v>901</v>
      </c>
      <c r="C35" s="476">
        <v>0</v>
      </c>
      <c r="D35" s="476">
        <v>0</v>
      </c>
      <c r="E35" s="476">
        <v>0</v>
      </c>
      <c r="F35" s="476">
        <v>0</v>
      </c>
      <c r="G35" s="476">
        <v>0</v>
      </c>
      <c r="H35" s="476">
        <v>0</v>
      </c>
      <c r="I35" s="476">
        <v>0</v>
      </c>
      <c r="J35" s="476">
        <v>0</v>
      </c>
      <c r="K35" s="476">
        <v>0</v>
      </c>
      <c r="L35" s="476">
        <v>0</v>
      </c>
      <c r="M35" s="476">
        <v>0</v>
      </c>
      <c r="N35" s="476">
        <v>0</v>
      </c>
      <c r="O35" s="476">
        <v>0</v>
      </c>
      <c r="P35" s="476">
        <v>0</v>
      </c>
      <c r="Q35" s="476">
        <v>0</v>
      </c>
      <c r="R35" s="476">
        <v>0</v>
      </c>
      <c r="S35" s="476">
        <v>0</v>
      </c>
      <c r="T35" s="476">
        <v>0</v>
      </c>
      <c r="U35" s="476">
        <v>0</v>
      </c>
      <c r="V35" s="476">
        <v>0</v>
      </c>
    </row>
    <row r="36" spans="1:22" s="150" customFormat="1" ht="12.75" customHeight="1">
      <c r="A36" s="5">
        <v>25</v>
      </c>
      <c r="B36" s="156" t="s">
        <v>902</v>
      </c>
      <c r="C36" s="476">
        <v>0</v>
      </c>
      <c r="D36" s="476">
        <v>0</v>
      </c>
      <c r="E36" s="476">
        <v>0</v>
      </c>
      <c r="F36" s="476">
        <v>0</v>
      </c>
      <c r="G36" s="476">
        <v>0</v>
      </c>
      <c r="H36" s="476">
        <v>0</v>
      </c>
      <c r="I36" s="476">
        <v>0</v>
      </c>
      <c r="J36" s="476">
        <v>0</v>
      </c>
      <c r="K36" s="476">
        <v>0</v>
      </c>
      <c r="L36" s="476">
        <v>0</v>
      </c>
      <c r="M36" s="476">
        <v>0</v>
      </c>
      <c r="N36" s="476">
        <v>0</v>
      </c>
      <c r="O36" s="476">
        <v>0</v>
      </c>
      <c r="P36" s="476">
        <v>0</v>
      </c>
      <c r="Q36" s="476">
        <v>0</v>
      </c>
      <c r="R36" s="476">
        <v>0</v>
      </c>
      <c r="S36" s="476">
        <v>0</v>
      </c>
      <c r="T36" s="476">
        <v>0</v>
      </c>
      <c r="U36" s="476">
        <v>0</v>
      </c>
      <c r="V36" s="476">
        <v>0</v>
      </c>
    </row>
    <row r="37" spans="1:22" s="150" customFormat="1" ht="12.75" customHeight="1">
      <c r="A37" s="5">
        <v>26</v>
      </c>
      <c r="B37" s="156" t="s">
        <v>903</v>
      </c>
      <c r="C37" s="476">
        <v>0</v>
      </c>
      <c r="D37" s="476">
        <v>0</v>
      </c>
      <c r="E37" s="476">
        <v>0</v>
      </c>
      <c r="F37" s="476">
        <v>0</v>
      </c>
      <c r="G37" s="476">
        <v>0</v>
      </c>
      <c r="H37" s="476">
        <v>0</v>
      </c>
      <c r="I37" s="476">
        <v>0</v>
      </c>
      <c r="J37" s="476">
        <v>0</v>
      </c>
      <c r="K37" s="476">
        <v>0</v>
      </c>
      <c r="L37" s="476">
        <v>0</v>
      </c>
      <c r="M37" s="476">
        <v>0</v>
      </c>
      <c r="N37" s="476">
        <v>0</v>
      </c>
      <c r="O37" s="476">
        <v>0</v>
      </c>
      <c r="P37" s="476">
        <v>0</v>
      </c>
      <c r="Q37" s="476">
        <v>0</v>
      </c>
      <c r="R37" s="476">
        <v>0</v>
      </c>
      <c r="S37" s="476">
        <v>0</v>
      </c>
      <c r="T37" s="476">
        <v>0</v>
      </c>
      <c r="U37" s="476">
        <v>0</v>
      </c>
      <c r="V37" s="476">
        <v>0</v>
      </c>
    </row>
    <row r="38" spans="1:22" s="150" customFormat="1" ht="12.75" customHeight="1">
      <c r="A38" s="5">
        <v>27</v>
      </c>
      <c r="B38" s="156" t="s">
        <v>904</v>
      </c>
      <c r="C38" s="476">
        <v>0</v>
      </c>
      <c r="D38" s="476">
        <v>0</v>
      </c>
      <c r="E38" s="476">
        <v>0</v>
      </c>
      <c r="F38" s="476">
        <v>0</v>
      </c>
      <c r="G38" s="476">
        <v>0</v>
      </c>
      <c r="H38" s="476">
        <v>0</v>
      </c>
      <c r="I38" s="476">
        <v>0</v>
      </c>
      <c r="J38" s="476">
        <v>0</v>
      </c>
      <c r="K38" s="476">
        <v>0</v>
      </c>
      <c r="L38" s="476">
        <v>0</v>
      </c>
      <c r="M38" s="476">
        <v>0</v>
      </c>
      <c r="N38" s="476">
        <v>0</v>
      </c>
      <c r="O38" s="476">
        <v>0</v>
      </c>
      <c r="P38" s="476">
        <v>0</v>
      </c>
      <c r="Q38" s="476">
        <v>0</v>
      </c>
      <c r="R38" s="476">
        <v>0</v>
      </c>
      <c r="S38" s="476">
        <v>0</v>
      </c>
      <c r="T38" s="476">
        <v>0</v>
      </c>
      <c r="U38" s="476">
        <v>0</v>
      </c>
      <c r="V38" s="476">
        <v>0</v>
      </c>
    </row>
    <row r="39" spans="1:22" s="150" customFormat="1" ht="12.75" customHeight="1">
      <c r="A39" s="5">
        <v>28</v>
      </c>
      <c r="B39" s="156" t="s">
        <v>905</v>
      </c>
      <c r="C39" s="476">
        <v>0</v>
      </c>
      <c r="D39" s="476">
        <v>0</v>
      </c>
      <c r="E39" s="476">
        <v>0</v>
      </c>
      <c r="F39" s="476">
        <v>0</v>
      </c>
      <c r="G39" s="476">
        <v>0</v>
      </c>
      <c r="H39" s="476">
        <v>0</v>
      </c>
      <c r="I39" s="476">
        <v>0</v>
      </c>
      <c r="J39" s="476">
        <v>0</v>
      </c>
      <c r="K39" s="476">
        <v>0</v>
      </c>
      <c r="L39" s="476">
        <v>0</v>
      </c>
      <c r="M39" s="476">
        <v>0</v>
      </c>
      <c r="N39" s="476">
        <v>0</v>
      </c>
      <c r="O39" s="476">
        <v>0</v>
      </c>
      <c r="P39" s="476">
        <v>0</v>
      </c>
      <c r="Q39" s="476">
        <v>0</v>
      </c>
      <c r="R39" s="476">
        <v>0</v>
      </c>
      <c r="S39" s="476">
        <v>0</v>
      </c>
      <c r="T39" s="476">
        <v>0</v>
      </c>
      <c r="U39" s="476">
        <v>0</v>
      </c>
      <c r="V39" s="476">
        <v>0</v>
      </c>
    </row>
    <row r="40" spans="1:22" s="150" customFormat="1" ht="12.75" customHeight="1">
      <c r="A40" s="5">
        <v>29</v>
      </c>
      <c r="B40" s="156" t="s">
        <v>906</v>
      </c>
      <c r="C40" s="476">
        <v>0</v>
      </c>
      <c r="D40" s="476">
        <v>0</v>
      </c>
      <c r="E40" s="476">
        <v>0</v>
      </c>
      <c r="F40" s="476">
        <v>0</v>
      </c>
      <c r="G40" s="476">
        <v>0</v>
      </c>
      <c r="H40" s="476">
        <v>0</v>
      </c>
      <c r="I40" s="476">
        <v>0</v>
      </c>
      <c r="J40" s="476">
        <v>0</v>
      </c>
      <c r="K40" s="476">
        <v>0</v>
      </c>
      <c r="L40" s="476">
        <v>0</v>
      </c>
      <c r="M40" s="476">
        <v>0</v>
      </c>
      <c r="N40" s="476">
        <v>0</v>
      </c>
      <c r="O40" s="476">
        <v>0</v>
      </c>
      <c r="P40" s="476">
        <v>0</v>
      </c>
      <c r="Q40" s="476">
        <v>0</v>
      </c>
      <c r="R40" s="476">
        <v>0</v>
      </c>
      <c r="S40" s="476">
        <v>0</v>
      </c>
      <c r="T40" s="476">
        <v>0</v>
      </c>
      <c r="U40" s="476">
        <v>0</v>
      </c>
      <c r="V40" s="476">
        <v>0</v>
      </c>
    </row>
    <row r="41" spans="1:22" s="150" customFormat="1" ht="12.75" customHeight="1">
      <c r="A41" s="5">
        <v>30</v>
      </c>
      <c r="B41" s="156" t="s">
        <v>907</v>
      </c>
      <c r="C41" s="476">
        <v>0</v>
      </c>
      <c r="D41" s="476">
        <v>0</v>
      </c>
      <c r="E41" s="476">
        <v>0</v>
      </c>
      <c r="F41" s="476">
        <v>0</v>
      </c>
      <c r="G41" s="476">
        <v>0</v>
      </c>
      <c r="H41" s="476">
        <v>0</v>
      </c>
      <c r="I41" s="476">
        <v>0</v>
      </c>
      <c r="J41" s="476">
        <v>0</v>
      </c>
      <c r="K41" s="476">
        <v>0</v>
      </c>
      <c r="L41" s="476">
        <v>0</v>
      </c>
      <c r="M41" s="476">
        <v>0</v>
      </c>
      <c r="N41" s="476">
        <v>0</v>
      </c>
      <c r="O41" s="476">
        <v>0</v>
      </c>
      <c r="P41" s="476">
        <v>0</v>
      </c>
      <c r="Q41" s="476">
        <v>0</v>
      </c>
      <c r="R41" s="476">
        <v>0</v>
      </c>
      <c r="S41" s="476">
        <v>0</v>
      </c>
      <c r="T41" s="476">
        <v>0</v>
      </c>
      <c r="U41" s="476">
        <v>0</v>
      </c>
      <c r="V41" s="476">
        <v>0</v>
      </c>
    </row>
    <row r="42" spans="1:22" ht="12.75" customHeight="1">
      <c r="A42" s="5">
        <v>31</v>
      </c>
      <c r="B42" s="321" t="s">
        <v>908</v>
      </c>
      <c r="C42" s="476">
        <v>0</v>
      </c>
      <c r="D42" s="476">
        <v>0</v>
      </c>
      <c r="E42" s="476">
        <v>0</v>
      </c>
      <c r="F42" s="476">
        <v>0</v>
      </c>
      <c r="G42" s="476">
        <v>0</v>
      </c>
      <c r="H42" s="476">
        <v>0</v>
      </c>
      <c r="I42" s="476">
        <v>0</v>
      </c>
      <c r="J42" s="476">
        <v>0</v>
      </c>
      <c r="K42" s="476">
        <v>0</v>
      </c>
      <c r="L42" s="476">
        <v>0</v>
      </c>
      <c r="M42" s="476">
        <v>0</v>
      </c>
      <c r="N42" s="476">
        <v>0</v>
      </c>
      <c r="O42" s="476">
        <v>0</v>
      </c>
      <c r="P42" s="476">
        <v>0</v>
      </c>
      <c r="Q42" s="476">
        <v>0</v>
      </c>
      <c r="R42" s="476">
        <v>0</v>
      </c>
      <c r="S42" s="476">
        <v>0</v>
      </c>
      <c r="T42" s="476">
        <v>0</v>
      </c>
      <c r="U42" s="476">
        <v>0</v>
      </c>
      <c r="V42" s="476">
        <v>0</v>
      </c>
    </row>
    <row r="43" spans="1:22" ht="12.75" customHeight="1">
      <c r="A43" s="5">
        <v>32</v>
      </c>
      <c r="B43" s="321" t="s">
        <v>909</v>
      </c>
      <c r="C43" s="476">
        <v>0</v>
      </c>
      <c r="D43" s="476">
        <v>0</v>
      </c>
      <c r="E43" s="476">
        <v>0</v>
      </c>
      <c r="F43" s="476">
        <v>0</v>
      </c>
      <c r="G43" s="476">
        <v>0</v>
      </c>
      <c r="H43" s="476">
        <v>0</v>
      </c>
      <c r="I43" s="476">
        <v>0</v>
      </c>
      <c r="J43" s="476">
        <v>0</v>
      </c>
      <c r="K43" s="476">
        <v>0</v>
      </c>
      <c r="L43" s="476">
        <v>0</v>
      </c>
      <c r="M43" s="476">
        <v>0</v>
      </c>
      <c r="N43" s="476">
        <v>0</v>
      </c>
      <c r="O43" s="476">
        <v>0</v>
      </c>
      <c r="P43" s="476">
        <v>0</v>
      </c>
      <c r="Q43" s="476">
        <v>0</v>
      </c>
      <c r="R43" s="476">
        <v>0</v>
      </c>
      <c r="S43" s="476">
        <v>0</v>
      </c>
      <c r="T43" s="476">
        <v>0</v>
      </c>
      <c r="U43" s="476">
        <v>0</v>
      </c>
      <c r="V43" s="476">
        <v>0</v>
      </c>
    </row>
    <row r="44" spans="1:22" ht="12.75" customHeight="1">
      <c r="A44" s="5">
        <v>33</v>
      </c>
      <c r="B44" s="321" t="s">
        <v>910</v>
      </c>
      <c r="C44" s="476">
        <v>0</v>
      </c>
      <c r="D44" s="476">
        <v>0</v>
      </c>
      <c r="E44" s="476">
        <v>0</v>
      </c>
      <c r="F44" s="476">
        <v>0</v>
      </c>
      <c r="G44" s="476">
        <v>0</v>
      </c>
      <c r="H44" s="476">
        <v>0</v>
      </c>
      <c r="I44" s="476">
        <v>0</v>
      </c>
      <c r="J44" s="476">
        <v>0</v>
      </c>
      <c r="K44" s="476">
        <v>0</v>
      </c>
      <c r="L44" s="476">
        <v>0</v>
      </c>
      <c r="M44" s="476">
        <v>0</v>
      </c>
      <c r="N44" s="476">
        <v>0</v>
      </c>
      <c r="O44" s="476">
        <v>0</v>
      </c>
      <c r="P44" s="476">
        <v>0</v>
      </c>
      <c r="Q44" s="476">
        <v>0</v>
      </c>
      <c r="R44" s="476">
        <v>0</v>
      </c>
      <c r="S44" s="476">
        <v>0</v>
      </c>
      <c r="T44" s="476">
        <v>0</v>
      </c>
      <c r="U44" s="476">
        <v>0</v>
      </c>
      <c r="V44" s="476">
        <v>0</v>
      </c>
    </row>
    <row r="45" spans="1:22" ht="12.75" customHeight="1">
      <c r="A45" s="5">
        <v>34</v>
      </c>
      <c r="B45" s="321" t="s">
        <v>911</v>
      </c>
      <c r="C45" s="476">
        <v>0</v>
      </c>
      <c r="D45" s="476">
        <v>0</v>
      </c>
      <c r="E45" s="476">
        <v>0</v>
      </c>
      <c r="F45" s="476">
        <v>0</v>
      </c>
      <c r="G45" s="476">
        <v>0</v>
      </c>
      <c r="H45" s="476">
        <v>0</v>
      </c>
      <c r="I45" s="476">
        <v>0</v>
      </c>
      <c r="J45" s="476">
        <v>0</v>
      </c>
      <c r="K45" s="476">
        <v>0</v>
      </c>
      <c r="L45" s="476">
        <v>0</v>
      </c>
      <c r="M45" s="476">
        <v>0</v>
      </c>
      <c r="N45" s="476">
        <v>0</v>
      </c>
      <c r="O45" s="476">
        <v>0</v>
      </c>
      <c r="P45" s="476">
        <v>0</v>
      </c>
      <c r="Q45" s="476">
        <v>0</v>
      </c>
      <c r="R45" s="476">
        <v>0</v>
      </c>
      <c r="S45" s="476">
        <v>0</v>
      </c>
      <c r="T45" s="476">
        <v>0</v>
      </c>
      <c r="U45" s="476">
        <v>0</v>
      </c>
      <c r="V45" s="476">
        <v>0</v>
      </c>
    </row>
    <row r="46" spans="1:22" ht="12.75" customHeight="1">
      <c r="A46" s="5">
        <v>35</v>
      </c>
      <c r="B46" s="321" t="s">
        <v>912</v>
      </c>
      <c r="C46" s="476">
        <v>0</v>
      </c>
      <c r="D46" s="476">
        <v>0</v>
      </c>
      <c r="E46" s="476">
        <v>0</v>
      </c>
      <c r="F46" s="476">
        <v>0</v>
      </c>
      <c r="G46" s="476">
        <v>0</v>
      </c>
      <c r="H46" s="476">
        <v>0</v>
      </c>
      <c r="I46" s="476">
        <v>0</v>
      </c>
      <c r="J46" s="476">
        <v>0</v>
      </c>
      <c r="K46" s="476">
        <v>0</v>
      </c>
      <c r="L46" s="476">
        <v>0</v>
      </c>
      <c r="M46" s="476">
        <v>0</v>
      </c>
      <c r="N46" s="476">
        <v>0</v>
      </c>
      <c r="O46" s="476">
        <v>0</v>
      </c>
      <c r="P46" s="476">
        <v>0</v>
      </c>
      <c r="Q46" s="476">
        <v>0</v>
      </c>
      <c r="R46" s="476">
        <v>0</v>
      </c>
      <c r="S46" s="476">
        <v>0</v>
      </c>
      <c r="T46" s="476">
        <v>0</v>
      </c>
      <c r="U46" s="476">
        <v>0</v>
      </c>
      <c r="V46" s="476">
        <v>0</v>
      </c>
    </row>
    <row r="47" spans="1:22" ht="12.75" customHeight="1">
      <c r="A47" s="5">
        <v>36</v>
      </c>
      <c r="B47" s="321" t="s">
        <v>913</v>
      </c>
      <c r="C47" s="476">
        <v>0</v>
      </c>
      <c r="D47" s="476">
        <v>0</v>
      </c>
      <c r="E47" s="476">
        <v>0</v>
      </c>
      <c r="F47" s="476">
        <v>0</v>
      </c>
      <c r="G47" s="476">
        <v>0</v>
      </c>
      <c r="H47" s="476">
        <v>0</v>
      </c>
      <c r="I47" s="476">
        <v>0</v>
      </c>
      <c r="J47" s="476">
        <v>0</v>
      </c>
      <c r="K47" s="476">
        <v>0</v>
      </c>
      <c r="L47" s="476">
        <v>0</v>
      </c>
      <c r="M47" s="476">
        <v>0</v>
      </c>
      <c r="N47" s="476">
        <v>0</v>
      </c>
      <c r="O47" s="476">
        <v>0</v>
      </c>
      <c r="P47" s="476">
        <v>0</v>
      </c>
      <c r="Q47" s="476">
        <v>0</v>
      </c>
      <c r="R47" s="476">
        <v>0</v>
      </c>
      <c r="S47" s="476">
        <v>0</v>
      </c>
      <c r="T47" s="476">
        <v>0</v>
      </c>
      <c r="U47" s="476">
        <v>0</v>
      </c>
      <c r="V47" s="476">
        <v>0</v>
      </c>
    </row>
    <row r="48" spans="1:22" ht="12.75" customHeight="1">
      <c r="A48" s="5">
        <v>37</v>
      </c>
      <c r="B48" s="321" t="s">
        <v>914</v>
      </c>
      <c r="C48" s="476">
        <v>0</v>
      </c>
      <c r="D48" s="476">
        <v>0</v>
      </c>
      <c r="E48" s="476">
        <v>0</v>
      </c>
      <c r="F48" s="476">
        <v>0</v>
      </c>
      <c r="G48" s="476">
        <v>0</v>
      </c>
      <c r="H48" s="476">
        <v>0</v>
      </c>
      <c r="I48" s="476">
        <v>0</v>
      </c>
      <c r="J48" s="476">
        <v>0</v>
      </c>
      <c r="K48" s="476">
        <v>0</v>
      </c>
      <c r="L48" s="476">
        <v>0</v>
      </c>
      <c r="M48" s="476">
        <v>0</v>
      </c>
      <c r="N48" s="476">
        <v>0</v>
      </c>
      <c r="O48" s="476">
        <v>0</v>
      </c>
      <c r="P48" s="476">
        <v>0</v>
      </c>
      <c r="Q48" s="476">
        <v>0</v>
      </c>
      <c r="R48" s="476">
        <v>0</v>
      </c>
      <c r="S48" s="476">
        <v>0</v>
      </c>
      <c r="T48" s="476">
        <v>0</v>
      </c>
      <c r="U48" s="476">
        <v>0</v>
      </c>
      <c r="V48" s="476">
        <v>0</v>
      </c>
    </row>
    <row r="49" spans="1:22" ht="12.75" customHeight="1">
      <c r="A49" s="5">
        <v>38</v>
      </c>
      <c r="B49" s="321" t="s">
        <v>915</v>
      </c>
      <c r="C49" s="476">
        <v>0</v>
      </c>
      <c r="D49" s="476">
        <v>0</v>
      </c>
      <c r="E49" s="476">
        <v>0</v>
      </c>
      <c r="F49" s="476">
        <v>0</v>
      </c>
      <c r="G49" s="476">
        <v>0</v>
      </c>
      <c r="H49" s="476">
        <v>0</v>
      </c>
      <c r="I49" s="476">
        <v>0</v>
      </c>
      <c r="J49" s="476">
        <v>0</v>
      </c>
      <c r="K49" s="476">
        <v>0</v>
      </c>
      <c r="L49" s="476">
        <v>0</v>
      </c>
      <c r="M49" s="476">
        <v>0</v>
      </c>
      <c r="N49" s="476">
        <v>0</v>
      </c>
      <c r="O49" s="476">
        <v>0</v>
      </c>
      <c r="P49" s="476">
        <v>0</v>
      </c>
      <c r="Q49" s="476">
        <v>0</v>
      </c>
      <c r="R49" s="476">
        <v>0</v>
      </c>
      <c r="S49" s="476">
        <v>0</v>
      </c>
      <c r="T49" s="476">
        <v>0</v>
      </c>
      <c r="U49" s="476">
        <v>0</v>
      </c>
      <c r="V49" s="476">
        <v>0</v>
      </c>
    </row>
    <row r="50" spans="1:22" ht="12.75" customHeight="1">
      <c r="A50" s="3" t="s">
        <v>14</v>
      </c>
      <c r="B50" s="9"/>
      <c r="C50" s="476">
        <v>0</v>
      </c>
      <c r="D50" s="476">
        <v>0</v>
      </c>
      <c r="E50" s="476">
        <v>0</v>
      </c>
      <c r="F50" s="476">
        <v>0</v>
      </c>
      <c r="G50" s="476">
        <v>0</v>
      </c>
      <c r="H50" s="476">
        <v>0</v>
      </c>
      <c r="I50" s="476">
        <v>0</v>
      </c>
      <c r="J50" s="476">
        <v>0</v>
      </c>
      <c r="K50" s="476">
        <v>0</v>
      </c>
      <c r="L50" s="476">
        <v>0</v>
      </c>
      <c r="M50" s="476">
        <v>0</v>
      </c>
      <c r="N50" s="476">
        <v>0</v>
      </c>
      <c r="O50" s="476">
        <v>0</v>
      </c>
      <c r="P50" s="476">
        <v>0</v>
      </c>
      <c r="Q50" s="476">
        <v>0</v>
      </c>
      <c r="R50" s="476">
        <v>0</v>
      </c>
      <c r="S50" s="476">
        <v>0</v>
      </c>
      <c r="T50" s="476">
        <v>0</v>
      </c>
      <c r="U50" s="476">
        <v>0</v>
      </c>
      <c r="V50" s="476">
        <v>0</v>
      </c>
    </row>
    <row r="55" spans="19:23" ht="14.25" customHeight="1">
      <c r="S55" s="594" t="s">
        <v>1086</v>
      </c>
      <c r="T55" s="594"/>
      <c r="U55" s="594"/>
      <c r="V55" s="594"/>
      <c r="W55" s="594"/>
    </row>
    <row r="56" spans="19:23" ht="15" customHeight="1">
      <c r="S56" s="594"/>
      <c r="T56" s="594"/>
      <c r="U56" s="594"/>
      <c r="V56" s="594"/>
      <c r="W56" s="594"/>
    </row>
    <row r="57" spans="19:23" ht="15" customHeight="1">
      <c r="S57" s="594"/>
      <c r="T57" s="594"/>
      <c r="U57" s="594"/>
      <c r="V57" s="594"/>
      <c r="W57" s="594"/>
    </row>
    <row r="58" spans="19:23" ht="15" customHeight="1">
      <c r="S58" s="594"/>
      <c r="T58" s="594"/>
      <c r="U58" s="594"/>
      <c r="V58" s="594"/>
      <c r="W58" s="594"/>
    </row>
  </sheetData>
  <sheetProtection/>
  <mergeCells count="21">
    <mergeCell ref="O9:O10"/>
    <mergeCell ref="S55:W58"/>
    <mergeCell ref="S9:S10"/>
    <mergeCell ref="G9:G10"/>
    <mergeCell ref="S8:V8"/>
    <mergeCell ref="T9:V9"/>
    <mergeCell ref="A8:A10"/>
    <mergeCell ref="B8:B10"/>
    <mergeCell ref="C8:F8"/>
    <mergeCell ref="G8:J8"/>
    <mergeCell ref="K8:N8"/>
    <mergeCell ref="P9:R9"/>
    <mergeCell ref="K9:K10"/>
    <mergeCell ref="L9:N9"/>
    <mergeCell ref="H9:J9"/>
    <mergeCell ref="O8:R8"/>
    <mergeCell ref="U1:V1"/>
    <mergeCell ref="E2:P2"/>
    <mergeCell ref="C4:Q4"/>
    <mergeCell ref="C9:C10"/>
    <mergeCell ref="D9:F9"/>
  </mergeCells>
  <printOptions horizontalCentered="1"/>
  <pageMargins left="0.708661417322835" right="0.708661417322835" top="0.236220472440945" bottom="0" header="0.31496062992126" footer="0.31496062992126"/>
  <pageSetup horizontalDpi="600" verticalDpi="600" orientation="landscape" paperSize="9" scale="60" r:id="rId1"/>
</worksheet>
</file>

<file path=xl/worksheets/sheet66.xml><?xml version="1.0" encoding="utf-8"?>
<worksheet xmlns="http://schemas.openxmlformats.org/spreadsheetml/2006/main" xmlns:r="http://schemas.openxmlformats.org/officeDocument/2006/relationships">
  <sheetPr>
    <pageSetUpPr fitToPage="1"/>
  </sheetPr>
  <dimension ref="A1:W57"/>
  <sheetViews>
    <sheetView zoomScaleSheetLayoutView="90" zoomScalePageLayoutView="0" workbookViewId="0" topLeftCell="C34">
      <selection activeCell="O57" sqref="O57"/>
    </sheetView>
  </sheetViews>
  <sheetFormatPr defaultColWidth="9.140625" defaultRowHeight="12.75"/>
  <cols>
    <col min="1" max="1" width="9.140625" style="75" customWidth="1"/>
    <col min="2" max="2" width="11.28125" style="75" customWidth="1"/>
    <col min="3" max="3" width="9.7109375" style="75" customWidth="1"/>
    <col min="4" max="4" width="8.140625" style="75" customWidth="1"/>
    <col min="5" max="5" width="7.421875" style="75" customWidth="1"/>
    <col min="6" max="6" width="9.140625" style="75" customWidth="1"/>
    <col min="7" max="7" width="9.57421875" style="75" customWidth="1"/>
    <col min="8" max="8" width="8.140625" style="75" customWidth="1"/>
    <col min="9" max="9" width="6.8515625" style="75" customWidth="1"/>
    <col min="10" max="10" width="9.28125" style="75" customWidth="1"/>
    <col min="11" max="11" width="10.00390625" style="75" customWidth="1"/>
    <col min="12" max="12" width="8.7109375" style="75" customWidth="1"/>
    <col min="13" max="13" width="7.421875" style="75" customWidth="1"/>
    <col min="14" max="14" width="8.57421875" style="75" customWidth="1"/>
    <col min="15" max="15" width="8.28125" style="75" customWidth="1"/>
    <col min="16" max="16" width="8.57421875" style="75" customWidth="1"/>
    <col min="17" max="17" width="7.8515625" style="75" customWidth="1"/>
    <col min="18" max="18" width="8.57421875" style="75" customWidth="1"/>
    <col min="19" max="19" width="9.28125" style="75" customWidth="1"/>
    <col min="20" max="20" width="9.7109375" style="75" customWidth="1"/>
    <col min="21" max="21" width="9.28125" style="75" customWidth="1"/>
    <col min="22" max="22" width="9.57421875" style="75" customWidth="1"/>
    <col min="23" max="16384" width="9.140625" style="75" customWidth="1"/>
  </cols>
  <sheetData>
    <row r="1" spans="3:23" s="16" customFormat="1" ht="15.75">
      <c r="C1" s="44"/>
      <c r="D1" s="44"/>
      <c r="E1" s="44"/>
      <c r="F1" s="44"/>
      <c r="G1" s="44"/>
      <c r="H1" s="44"/>
      <c r="I1" s="103" t="s">
        <v>0</v>
      </c>
      <c r="J1" s="103"/>
      <c r="S1" s="40"/>
      <c r="T1" s="40"/>
      <c r="U1" s="636" t="s">
        <v>819</v>
      </c>
      <c r="V1" s="636"/>
      <c r="W1" s="42"/>
    </row>
    <row r="2" spans="5:16" s="16" customFormat="1" ht="20.25">
      <c r="E2" s="573" t="s">
        <v>693</v>
      </c>
      <c r="F2" s="573"/>
      <c r="G2" s="573"/>
      <c r="H2" s="573"/>
      <c r="I2" s="573"/>
      <c r="J2" s="573"/>
      <c r="K2" s="573"/>
      <c r="L2" s="573"/>
      <c r="M2" s="573"/>
      <c r="N2" s="573"/>
      <c r="O2" s="573"/>
      <c r="P2" s="573"/>
    </row>
    <row r="3" spans="8:16" s="16" customFormat="1" ht="20.25">
      <c r="H3" s="43"/>
      <c r="I3" s="43"/>
      <c r="J3" s="43"/>
      <c r="K3" s="43"/>
      <c r="L3" s="43"/>
      <c r="M3" s="43"/>
      <c r="N3" s="43"/>
      <c r="O3" s="43"/>
      <c r="P3" s="43"/>
    </row>
    <row r="4" spans="3:22" ht="15.75">
      <c r="C4" s="574" t="s">
        <v>818</v>
      </c>
      <c r="D4" s="574"/>
      <c r="E4" s="574"/>
      <c r="F4" s="574"/>
      <c r="G4" s="574"/>
      <c r="H4" s="574"/>
      <c r="I4" s="574"/>
      <c r="J4" s="574"/>
      <c r="K4" s="574"/>
      <c r="L4" s="574"/>
      <c r="M4" s="574"/>
      <c r="N4" s="574"/>
      <c r="O4" s="574"/>
      <c r="P4" s="574"/>
      <c r="Q4" s="574"/>
      <c r="R4" s="46"/>
      <c r="S4" s="110"/>
      <c r="T4" s="110"/>
      <c r="U4" s="110"/>
      <c r="V4" s="110"/>
    </row>
    <row r="5" spans="3:22" ht="15">
      <c r="C5" s="76"/>
      <c r="D5" s="76"/>
      <c r="E5" s="76"/>
      <c r="F5" s="76"/>
      <c r="G5" s="76"/>
      <c r="H5" s="76"/>
      <c r="M5" s="76"/>
      <c r="N5" s="76"/>
      <c r="O5" s="76"/>
      <c r="P5" s="76"/>
      <c r="Q5" s="76"/>
      <c r="R5" s="76"/>
      <c r="S5" s="76"/>
      <c r="T5" s="76"/>
      <c r="U5" s="76"/>
      <c r="V5" s="76"/>
    </row>
    <row r="6" spans="1:2" ht="15">
      <c r="A6" s="79" t="s">
        <v>876</v>
      </c>
      <c r="B6" s="84"/>
    </row>
    <row r="7" ht="15">
      <c r="B7" s="302"/>
    </row>
    <row r="8" spans="1:22" s="79" customFormat="1" ht="24.75" customHeight="1">
      <c r="A8" s="550" t="s">
        <v>2</v>
      </c>
      <c r="B8" s="826" t="s">
        <v>3</v>
      </c>
      <c r="C8" s="823" t="s">
        <v>811</v>
      </c>
      <c r="D8" s="824"/>
      <c r="E8" s="824"/>
      <c r="F8" s="824"/>
      <c r="G8" s="823" t="s">
        <v>815</v>
      </c>
      <c r="H8" s="824"/>
      <c r="I8" s="824"/>
      <c r="J8" s="824"/>
      <c r="K8" s="823" t="s">
        <v>816</v>
      </c>
      <c r="L8" s="824"/>
      <c r="M8" s="824"/>
      <c r="N8" s="824"/>
      <c r="O8" s="823" t="s">
        <v>817</v>
      </c>
      <c r="P8" s="824"/>
      <c r="Q8" s="824"/>
      <c r="R8" s="824"/>
      <c r="S8" s="830" t="s">
        <v>14</v>
      </c>
      <c r="T8" s="830"/>
      <c r="U8" s="830"/>
      <c r="V8" s="830"/>
    </row>
    <row r="9" spans="1:22" s="80" customFormat="1" ht="29.25" customHeight="1">
      <c r="A9" s="550"/>
      <c r="B9" s="826"/>
      <c r="C9" s="839" t="s">
        <v>812</v>
      </c>
      <c r="D9" s="836" t="s">
        <v>814</v>
      </c>
      <c r="E9" s="837"/>
      <c r="F9" s="838"/>
      <c r="G9" s="839" t="s">
        <v>812</v>
      </c>
      <c r="H9" s="836" t="s">
        <v>814</v>
      </c>
      <c r="I9" s="837"/>
      <c r="J9" s="838"/>
      <c r="K9" s="839" t="s">
        <v>812</v>
      </c>
      <c r="L9" s="836" t="s">
        <v>814</v>
      </c>
      <c r="M9" s="837"/>
      <c r="N9" s="838"/>
      <c r="O9" s="839" t="s">
        <v>812</v>
      </c>
      <c r="P9" s="836" t="s">
        <v>814</v>
      </c>
      <c r="Q9" s="837"/>
      <c r="R9" s="838"/>
      <c r="S9" s="839" t="s">
        <v>812</v>
      </c>
      <c r="T9" s="836" t="s">
        <v>814</v>
      </c>
      <c r="U9" s="837"/>
      <c r="V9" s="838"/>
    </row>
    <row r="10" spans="1:22" s="80" customFormat="1" ht="46.5" customHeight="1">
      <c r="A10" s="550"/>
      <c r="B10" s="826"/>
      <c r="C10" s="840"/>
      <c r="D10" s="74" t="s">
        <v>813</v>
      </c>
      <c r="E10" s="74" t="s">
        <v>194</v>
      </c>
      <c r="F10" s="74" t="s">
        <v>14</v>
      </c>
      <c r="G10" s="840"/>
      <c r="H10" s="74" t="s">
        <v>813</v>
      </c>
      <c r="I10" s="74" t="s">
        <v>194</v>
      </c>
      <c r="J10" s="74" t="s">
        <v>14</v>
      </c>
      <c r="K10" s="840"/>
      <c r="L10" s="74" t="s">
        <v>813</v>
      </c>
      <c r="M10" s="74" t="s">
        <v>194</v>
      </c>
      <c r="N10" s="74" t="s">
        <v>14</v>
      </c>
      <c r="O10" s="840"/>
      <c r="P10" s="74" t="s">
        <v>813</v>
      </c>
      <c r="Q10" s="74" t="s">
        <v>194</v>
      </c>
      <c r="R10" s="74" t="s">
        <v>14</v>
      </c>
      <c r="S10" s="840"/>
      <c r="T10" s="74" t="s">
        <v>813</v>
      </c>
      <c r="U10" s="74" t="s">
        <v>194</v>
      </c>
      <c r="V10" s="74" t="s">
        <v>14</v>
      </c>
    </row>
    <row r="11" spans="1:22" s="150" customFormat="1" ht="15.75" customHeight="1">
      <c r="A11" s="303">
        <v>1</v>
      </c>
      <c r="B11" s="149">
        <v>2</v>
      </c>
      <c r="C11" s="149">
        <v>3</v>
      </c>
      <c r="D11" s="303">
        <v>4</v>
      </c>
      <c r="E11" s="149">
        <v>5</v>
      </c>
      <c r="F11" s="149">
        <v>6</v>
      </c>
      <c r="G11" s="303">
        <v>7</v>
      </c>
      <c r="H11" s="149">
        <v>8</v>
      </c>
      <c r="I11" s="149">
        <v>9</v>
      </c>
      <c r="J11" s="303">
        <v>10</v>
      </c>
      <c r="K11" s="149">
        <v>11</v>
      </c>
      <c r="L11" s="149">
        <v>12</v>
      </c>
      <c r="M11" s="303">
        <v>13</v>
      </c>
      <c r="N11" s="149">
        <v>14</v>
      </c>
      <c r="O11" s="149">
        <v>15</v>
      </c>
      <c r="P11" s="303">
        <v>16</v>
      </c>
      <c r="Q11" s="149">
        <v>17</v>
      </c>
      <c r="R11" s="149">
        <v>18</v>
      </c>
      <c r="S11" s="303">
        <v>19</v>
      </c>
      <c r="T11" s="149">
        <v>20</v>
      </c>
      <c r="U11" s="149">
        <v>21</v>
      </c>
      <c r="V11" s="303">
        <v>22</v>
      </c>
    </row>
    <row r="12" spans="1:22" s="150" customFormat="1" ht="13.5" customHeight="1">
      <c r="A12" s="5">
        <v>1</v>
      </c>
      <c r="B12" s="156" t="s">
        <v>878</v>
      </c>
      <c r="C12" s="476">
        <v>271</v>
      </c>
      <c r="D12" s="486">
        <f>C12*6000/100000</f>
        <v>16.26</v>
      </c>
      <c r="E12" s="476">
        <f>C12*4000/100000</f>
        <v>10.84</v>
      </c>
      <c r="F12" s="487">
        <f>SUM(D12:E12)</f>
        <v>27.1</v>
      </c>
      <c r="G12" s="480">
        <v>458</v>
      </c>
      <c r="H12" s="487">
        <f>G12*9000/100000</f>
        <v>41.22</v>
      </c>
      <c r="I12" s="487">
        <f>G12*6000/100000</f>
        <v>27.48</v>
      </c>
      <c r="J12" s="486">
        <f>SUM(H12:I12)</f>
        <v>68.7</v>
      </c>
      <c r="K12" s="476">
        <v>424</v>
      </c>
      <c r="L12" s="487">
        <f>K12*12000/100000</f>
        <v>50.88</v>
      </c>
      <c r="M12" s="486">
        <f>K12*8000/100000</f>
        <v>33.92</v>
      </c>
      <c r="N12" s="487">
        <f>SUM(L12:M12)</f>
        <v>84.80000000000001</v>
      </c>
      <c r="O12" s="476">
        <v>509</v>
      </c>
      <c r="P12" s="486">
        <f>O12*15000/100000</f>
        <v>76.35</v>
      </c>
      <c r="Q12" s="487">
        <f>O12*10000/100000</f>
        <v>50.9</v>
      </c>
      <c r="R12" s="487">
        <f>SUM(P12:Q12)</f>
        <v>127.25</v>
      </c>
      <c r="S12" s="480">
        <f>C12+G12+K12+O12</f>
        <v>1662</v>
      </c>
      <c r="T12" s="487">
        <f>D12+H12+L12+P12</f>
        <v>184.71</v>
      </c>
      <c r="U12" s="487">
        <f>E12+I12+M12+Q12</f>
        <v>123.14000000000001</v>
      </c>
      <c r="V12" s="487">
        <f>SUM(T12:U12)</f>
        <v>307.85</v>
      </c>
    </row>
    <row r="13" spans="1:22" s="150" customFormat="1" ht="13.5" customHeight="1">
      <c r="A13" s="5">
        <v>2</v>
      </c>
      <c r="B13" s="156" t="s">
        <v>879</v>
      </c>
      <c r="C13" s="476">
        <v>198</v>
      </c>
      <c r="D13" s="486">
        <f aca="true" t="shared" si="0" ref="D13:D50">C13*6000/100000</f>
        <v>11.88</v>
      </c>
      <c r="E13" s="476">
        <f aca="true" t="shared" si="1" ref="E13:E50">C13*4000/100000</f>
        <v>7.92</v>
      </c>
      <c r="F13" s="487">
        <f aca="true" t="shared" si="2" ref="F13:F50">SUM(D13:E13)</f>
        <v>19.8</v>
      </c>
      <c r="G13" s="480">
        <v>296</v>
      </c>
      <c r="H13" s="487">
        <f aca="true" t="shared" si="3" ref="H13:H50">G13*9000/100000</f>
        <v>26.64</v>
      </c>
      <c r="I13" s="487">
        <f aca="true" t="shared" si="4" ref="I13:I50">G13*6000/100000</f>
        <v>17.76</v>
      </c>
      <c r="J13" s="486">
        <f aca="true" t="shared" si="5" ref="J13:J50">SUM(H13:I13)</f>
        <v>44.400000000000006</v>
      </c>
      <c r="K13" s="476">
        <v>274</v>
      </c>
      <c r="L13" s="487">
        <f aca="true" t="shared" si="6" ref="L13:L50">K13*12000/100000</f>
        <v>32.88</v>
      </c>
      <c r="M13" s="486">
        <f aca="true" t="shared" si="7" ref="M13:M50">K13*8000/100000</f>
        <v>21.92</v>
      </c>
      <c r="N13" s="487">
        <f aca="true" t="shared" si="8" ref="N13:N50">SUM(L13:M13)</f>
        <v>54.800000000000004</v>
      </c>
      <c r="O13" s="476">
        <v>329</v>
      </c>
      <c r="P13" s="486">
        <f aca="true" t="shared" si="9" ref="P13:P50">O13*15000/100000</f>
        <v>49.35</v>
      </c>
      <c r="Q13" s="487">
        <f aca="true" t="shared" si="10" ref="Q13:Q50">O13*10000/100000</f>
        <v>32.9</v>
      </c>
      <c r="R13" s="487">
        <f aca="true" t="shared" si="11" ref="R13:R50">SUM(P13:Q13)</f>
        <v>82.25</v>
      </c>
      <c r="S13" s="480">
        <f aca="true" t="shared" si="12" ref="S13:S50">C13+G13+K13+O13</f>
        <v>1097</v>
      </c>
      <c r="T13" s="487">
        <f aca="true" t="shared" si="13" ref="T13:T50">D13+H13+L13+P13</f>
        <v>120.75</v>
      </c>
      <c r="U13" s="487">
        <f aca="true" t="shared" si="14" ref="U13:U50">E13+I13+M13+Q13</f>
        <v>80.5</v>
      </c>
      <c r="V13" s="487">
        <f aca="true" t="shared" si="15" ref="V13:V50">SUM(T13:U13)</f>
        <v>201.25</v>
      </c>
    </row>
    <row r="14" spans="1:22" s="150" customFormat="1" ht="13.5" customHeight="1">
      <c r="A14" s="5">
        <v>3</v>
      </c>
      <c r="B14" s="156" t="s">
        <v>880</v>
      </c>
      <c r="C14" s="476">
        <v>279</v>
      </c>
      <c r="D14" s="486">
        <f t="shared" si="0"/>
        <v>16.74</v>
      </c>
      <c r="E14" s="476">
        <f t="shared" si="1"/>
        <v>11.16</v>
      </c>
      <c r="F14" s="487">
        <f t="shared" si="2"/>
        <v>27.9</v>
      </c>
      <c r="G14" s="480">
        <v>266</v>
      </c>
      <c r="H14" s="487">
        <f t="shared" si="3"/>
        <v>23.94</v>
      </c>
      <c r="I14" s="487">
        <f t="shared" si="4"/>
        <v>15.96</v>
      </c>
      <c r="J14" s="486">
        <f t="shared" si="5"/>
        <v>39.900000000000006</v>
      </c>
      <c r="K14" s="476">
        <v>246</v>
      </c>
      <c r="L14" s="487">
        <f t="shared" si="6"/>
        <v>29.52</v>
      </c>
      <c r="M14" s="486">
        <f t="shared" si="7"/>
        <v>19.68</v>
      </c>
      <c r="N14" s="487">
        <f t="shared" si="8"/>
        <v>49.2</v>
      </c>
      <c r="O14" s="476">
        <v>295</v>
      </c>
      <c r="P14" s="486">
        <f t="shared" si="9"/>
        <v>44.25</v>
      </c>
      <c r="Q14" s="487">
        <f t="shared" si="10"/>
        <v>29.5</v>
      </c>
      <c r="R14" s="487">
        <f t="shared" si="11"/>
        <v>73.75</v>
      </c>
      <c r="S14" s="480">
        <f t="shared" si="12"/>
        <v>1086</v>
      </c>
      <c r="T14" s="487">
        <f t="shared" si="13"/>
        <v>114.45</v>
      </c>
      <c r="U14" s="487">
        <f t="shared" si="14"/>
        <v>76.3</v>
      </c>
      <c r="V14" s="487">
        <f t="shared" si="15"/>
        <v>190.75</v>
      </c>
    </row>
    <row r="15" spans="1:22" s="150" customFormat="1" ht="13.5" customHeight="1">
      <c r="A15" s="5">
        <v>4</v>
      </c>
      <c r="B15" s="156" t="s">
        <v>881</v>
      </c>
      <c r="C15" s="476">
        <v>112</v>
      </c>
      <c r="D15" s="486">
        <f t="shared" si="0"/>
        <v>6.72</v>
      </c>
      <c r="E15" s="476">
        <f t="shared" si="1"/>
        <v>4.48</v>
      </c>
      <c r="F15" s="487">
        <f t="shared" si="2"/>
        <v>11.2</v>
      </c>
      <c r="G15" s="480">
        <v>162</v>
      </c>
      <c r="H15" s="487">
        <f t="shared" si="3"/>
        <v>14.58</v>
      </c>
      <c r="I15" s="487">
        <f t="shared" si="4"/>
        <v>9.72</v>
      </c>
      <c r="J15" s="486">
        <f t="shared" si="5"/>
        <v>24.3</v>
      </c>
      <c r="K15" s="476">
        <v>150</v>
      </c>
      <c r="L15" s="487">
        <f t="shared" si="6"/>
        <v>18</v>
      </c>
      <c r="M15" s="486">
        <f t="shared" si="7"/>
        <v>12</v>
      </c>
      <c r="N15" s="487">
        <f t="shared" si="8"/>
        <v>30</v>
      </c>
      <c r="O15" s="476">
        <v>180</v>
      </c>
      <c r="P15" s="486">
        <f t="shared" si="9"/>
        <v>27</v>
      </c>
      <c r="Q15" s="487">
        <f t="shared" si="10"/>
        <v>18</v>
      </c>
      <c r="R15" s="487">
        <f t="shared" si="11"/>
        <v>45</v>
      </c>
      <c r="S15" s="480">
        <f t="shared" si="12"/>
        <v>604</v>
      </c>
      <c r="T15" s="487">
        <f t="shared" si="13"/>
        <v>66.3</v>
      </c>
      <c r="U15" s="487">
        <f t="shared" si="14"/>
        <v>44.2</v>
      </c>
      <c r="V15" s="487">
        <f t="shared" si="15"/>
        <v>110.5</v>
      </c>
    </row>
    <row r="16" spans="1:22" s="150" customFormat="1" ht="13.5" customHeight="1">
      <c r="A16" s="5">
        <v>5</v>
      </c>
      <c r="B16" s="156" t="s">
        <v>882</v>
      </c>
      <c r="C16" s="476">
        <v>171</v>
      </c>
      <c r="D16" s="486">
        <f t="shared" si="0"/>
        <v>10.26</v>
      </c>
      <c r="E16" s="476">
        <f t="shared" si="1"/>
        <v>6.84</v>
      </c>
      <c r="F16" s="487">
        <f t="shared" si="2"/>
        <v>17.1</v>
      </c>
      <c r="G16" s="480">
        <v>289</v>
      </c>
      <c r="H16" s="487">
        <f t="shared" si="3"/>
        <v>26.01</v>
      </c>
      <c r="I16" s="487">
        <f t="shared" si="4"/>
        <v>17.34</v>
      </c>
      <c r="J16" s="486">
        <f t="shared" si="5"/>
        <v>43.35</v>
      </c>
      <c r="K16" s="476">
        <v>268</v>
      </c>
      <c r="L16" s="487">
        <f t="shared" si="6"/>
        <v>32.16</v>
      </c>
      <c r="M16" s="486">
        <f t="shared" si="7"/>
        <v>21.44</v>
      </c>
      <c r="N16" s="487">
        <f t="shared" si="8"/>
        <v>53.599999999999994</v>
      </c>
      <c r="O16" s="476">
        <v>321</v>
      </c>
      <c r="P16" s="486">
        <f t="shared" si="9"/>
        <v>48.15</v>
      </c>
      <c r="Q16" s="487">
        <f t="shared" si="10"/>
        <v>32.1</v>
      </c>
      <c r="R16" s="487">
        <f t="shared" si="11"/>
        <v>80.25</v>
      </c>
      <c r="S16" s="480">
        <f t="shared" si="12"/>
        <v>1049</v>
      </c>
      <c r="T16" s="487">
        <f t="shared" si="13"/>
        <v>116.58000000000001</v>
      </c>
      <c r="U16" s="487">
        <f t="shared" si="14"/>
        <v>77.72</v>
      </c>
      <c r="V16" s="487">
        <f t="shared" si="15"/>
        <v>194.3</v>
      </c>
    </row>
    <row r="17" spans="1:22" s="150" customFormat="1" ht="13.5" customHeight="1">
      <c r="A17" s="5">
        <v>6</v>
      </c>
      <c r="B17" s="156" t="s">
        <v>883</v>
      </c>
      <c r="C17" s="476">
        <v>100</v>
      </c>
      <c r="D17" s="486">
        <f t="shared" si="0"/>
        <v>6</v>
      </c>
      <c r="E17" s="476">
        <f t="shared" si="1"/>
        <v>4</v>
      </c>
      <c r="F17" s="487">
        <f t="shared" si="2"/>
        <v>10</v>
      </c>
      <c r="G17" s="480">
        <v>168</v>
      </c>
      <c r="H17" s="487">
        <f t="shared" si="3"/>
        <v>15.12</v>
      </c>
      <c r="I17" s="487">
        <f t="shared" si="4"/>
        <v>10.08</v>
      </c>
      <c r="J17" s="486">
        <f t="shared" si="5"/>
        <v>25.2</v>
      </c>
      <c r="K17" s="476">
        <v>245</v>
      </c>
      <c r="L17" s="487">
        <f t="shared" si="6"/>
        <v>29.4</v>
      </c>
      <c r="M17" s="486">
        <f t="shared" si="7"/>
        <v>19.6</v>
      </c>
      <c r="N17" s="487">
        <f t="shared" si="8"/>
        <v>49</v>
      </c>
      <c r="O17" s="476">
        <v>187</v>
      </c>
      <c r="P17" s="486">
        <f t="shared" si="9"/>
        <v>28.05</v>
      </c>
      <c r="Q17" s="487">
        <f t="shared" si="10"/>
        <v>18.7</v>
      </c>
      <c r="R17" s="487">
        <f t="shared" si="11"/>
        <v>46.75</v>
      </c>
      <c r="S17" s="480">
        <f t="shared" si="12"/>
        <v>700</v>
      </c>
      <c r="T17" s="487">
        <f t="shared" si="13"/>
        <v>78.57</v>
      </c>
      <c r="U17" s="487">
        <f t="shared" si="14"/>
        <v>52.379999999999995</v>
      </c>
      <c r="V17" s="487">
        <f t="shared" si="15"/>
        <v>130.95</v>
      </c>
    </row>
    <row r="18" spans="1:22" s="150" customFormat="1" ht="13.5" customHeight="1">
      <c r="A18" s="5">
        <v>7</v>
      </c>
      <c r="B18" s="156" t="s">
        <v>884</v>
      </c>
      <c r="C18" s="476">
        <v>259</v>
      </c>
      <c r="D18" s="486">
        <f t="shared" si="0"/>
        <v>15.54</v>
      </c>
      <c r="E18" s="476">
        <f t="shared" si="1"/>
        <v>10.36</v>
      </c>
      <c r="F18" s="487">
        <f t="shared" si="2"/>
        <v>25.9</v>
      </c>
      <c r="G18" s="480">
        <v>437</v>
      </c>
      <c r="H18" s="487">
        <f t="shared" si="3"/>
        <v>39.33</v>
      </c>
      <c r="I18" s="487">
        <f t="shared" si="4"/>
        <v>26.22</v>
      </c>
      <c r="J18" s="486">
        <f t="shared" si="5"/>
        <v>65.55</v>
      </c>
      <c r="K18" s="476">
        <v>404</v>
      </c>
      <c r="L18" s="487">
        <f t="shared" si="6"/>
        <v>48.48</v>
      </c>
      <c r="M18" s="486">
        <f t="shared" si="7"/>
        <v>32.32</v>
      </c>
      <c r="N18" s="487">
        <f t="shared" si="8"/>
        <v>80.8</v>
      </c>
      <c r="O18" s="476">
        <v>485</v>
      </c>
      <c r="P18" s="486">
        <f t="shared" si="9"/>
        <v>72.75</v>
      </c>
      <c r="Q18" s="487">
        <f t="shared" si="10"/>
        <v>48.5</v>
      </c>
      <c r="R18" s="487">
        <f t="shared" si="11"/>
        <v>121.25</v>
      </c>
      <c r="S18" s="480">
        <f t="shared" si="12"/>
        <v>1585</v>
      </c>
      <c r="T18" s="487">
        <f t="shared" si="13"/>
        <v>176.1</v>
      </c>
      <c r="U18" s="487">
        <f t="shared" si="14"/>
        <v>117.4</v>
      </c>
      <c r="V18" s="487">
        <f t="shared" si="15"/>
        <v>293.5</v>
      </c>
    </row>
    <row r="19" spans="1:22" s="150" customFormat="1" ht="13.5" customHeight="1">
      <c r="A19" s="5">
        <v>8</v>
      </c>
      <c r="B19" s="156" t="s">
        <v>885</v>
      </c>
      <c r="C19" s="476">
        <v>104</v>
      </c>
      <c r="D19" s="486">
        <f t="shared" si="0"/>
        <v>6.24</v>
      </c>
      <c r="E19" s="476">
        <f t="shared" si="1"/>
        <v>4.16</v>
      </c>
      <c r="F19" s="487">
        <f t="shared" si="2"/>
        <v>10.4</v>
      </c>
      <c r="G19" s="480">
        <v>122</v>
      </c>
      <c r="H19" s="487">
        <f t="shared" si="3"/>
        <v>10.98</v>
      </c>
      <c r="I19" s="487">
        <f t="shared" si="4"/>
        <v>7.32</v>
      </c>
      <c r="J19" s="486">
        <f t="shared" si="5"/>
        <v>18.3</v>
      </c>
      <c r="K19" s="476">
        <v>113</v>
      </c>
      <c r="L19" s="487">
        <f t="shared" si="6"/>
        <v>13.56</v>
      </c>
      <c r="M19" s="486">
        <f t="shared" si="7"/>
        <v>9.04</v>
      </c>
      <c r="N19" s="487">
        <f t="shared" si="8"/>
        <v>22.6</v>
      </c>
      <c r="O19" s="476">
        <v>135</v>
      </c>
      <c r="P19" s="486">
        <f t="shared" si="9"/>
        <v>20.25</v>
      </c>
      <c r="Q19" s="487">
        <f t="shared" si="10"/>
        <v>13.5</v>
      </c>
      <c r="R19" s="487">
        <f t="shared" si="11"/>
        <v>33.75</v>
      </c>
      <c r="S19" s="480">
        <f t="shared" si="12"/>
        <v>474</v>
      </c>
      <c r="T19" s="487">
        <f t="shared" si="13"/>
        <v>51.03</v>
      </c>
      <c r="U19" s="487">
        <f t="shared" si="14"/>
        <v>34.019999999999996</v>
      </c>
      <c r="V19" s="487">
        <f t="shared" si="15"/>
        <v>85.05</v>
      </c>
    </row>
    <row r="20" spans="1:22" s="150" customFormat="1" ht="13.5" customHeight="1">
      <c r="A20" s="5">
        <v>9</v>
      </c>
      <c r="B20" s="156" t="s">
        <v>886</v>
      </c>
      <c r="C20" s="476">
        <v>90</v>
      </c>
      <c r="D20" s="486">
        <f t="shared" si="0"/>
        <v>5.4</v>
      </c>
      <c r="E20" s="476">
        <f t="shared" si="1"/>
        <v>3.6</v>
      </c>
      <c r="F20" s="487">
        <f t="shared" si="2"/>
        <v>9</v>
      </c>
      <c r="G20" s="480">
        <v>71</v>
      </c>
      <c r="H20" s="487">
        <f t="shared" si="3"/>
        <v>6.39</v>
      </c>
      <c r="I20" s="487">
        <f t="shared" si="4"/>
        <v>4.26</v>
      </c>
      <c r="J20" s="486">
        <f t="shared" si="5"/>
        <v>10.649999999999999</v>
      </c>
      <c r="K20" s="476">
        <v>66</v>
      </c>
      <c r="L20" s="487">
        <f t="shared" si="6"/>
        <v>7.92</v>
      </c>
      <c r="M20" s="486">
        <f t="shared" si="7"/>
        <v>5.28</v>
      </c>
      <c r="N20" s="487">
        <f t="shared" si="8"/>
        <v>13.2</v>
      </c>
      <c r="O20" s="476">
        <v>79</v>
      </c>
      <c r="P20" s="486">
        <f t="shared" si="9"/>
        <v>11.85</v>
      </c>
      <c r="Q20" s="487">
        <f t="shared" si="10"/>
        <v>7.9</v>
      </c>
      <c r="R20" s="487">
        <f t="shared" si="11"/>
        <v>19.75</v>
      </c>
      <c r="S20" s="480">
        <f t="shared" si="12"/>
        <v>306</v>
      </c>
      <c r="T20" s="487">
        <f t="shared" si="13"/>
        <v>31.560000000000002</v>
      </c>
      <c r="U20" s="487">
        <f t="shared" si="14"/>
        <v>21.04</v>
      </c>
      <c r="V20" s="487">
        <f t="shared" si="15"/>
        <v>52.6</v>
      </c>
    </row>
    <row r="21" spans="1:22" s="150" customFormat="1" ht="13.5" customHeight="1">
      <c r="A21" s="5">
        <v>10</v>
      </c>
      <c r="B21" s="156" t="s">
        <v>887</v>
      </c>
      <c r="C21" s="476">
        <v>134</v>
      </c>
      <c r="D21" s="486">
        <f t="shared" si="0"/>
        <v>8.04</v>
      </c>
      <c r="E21" s="476">
        <f t="shared" si="1"/>
        <v>5.36</v>
      </c>
      <c r="F21" s="487">
        <f t="shared" si="2"/>
        <v>13.399999999999999</v>
      </c>
      <c r="G21" s="480">
        <v>227</v>
      </c>
      <c r="H21" s="487">
        <f t="shared" si="3"/>
        <v>20.43</v>
      </c>
      <c r="I21" s="487">
        <f t="shared" si="4"/>
        <v>13.62</v>
      </c>
      <c r="J21" s="486">
        <f t="shared" si="5"/>
        <v>34.05</v>
      </c>
      <c r="K21" s="476">
        <v>210</v>
      </c>
      <c r="L21" s="487">
        <f t="shared" si="6"/>
        <v>25.2</v>
      </c>
      <c r="M21" s="486">
        <f t="shared" si="7"/>
        <v>16.8</v>
      </c>
      <c r="N21" s="487">
        <f t="shared" si="8"/>
        <v>42</v>
      </c>
      <c r="O21" s="476">
        <v>252</v>
      </c>
      <c r="P21" s="486">
        <f t="shared" si="9"/>
        <v>37.8</v>
      </c>
      <c r="Q21" s="487">
        <f t="shared" si="10"/>
        <v>25.2</v>
      </c>
      <c r="R21" s="487">
        <f t="shared" si="11"/>
        <v>63</v>
      </c>
      <c r="S21" s="480">
        <f t="shared" si="12"/>
        <v>823</v>
      </c>
      <c r="T21" s="487">
        <f t="shared" si="13"/>
        <v>91.47</v>
      </c>
      <c r="U21" s="487">
        <f t="shared" si="14"/>
        <v>60.980000000000004</v>
      </c>
      <c r="V21" s="487">
        <f t="shared" si="15"/>
        <v>152.45</v>
      </c>
    </row>
    <row r="22" spans="1:22" s="150" customFormat="1" ht="13.5" customHeight="1">
      <c r="A22" s="5">
        <v>11</v>
      </c>
      <c r="B22" s="156" t="s">
        <v>888</v>
      </c>
      <c r="C22" s="476">
        <v>156</v>
      </c>
      <c r="D22" s="486">
        <f t="shared" si="0"/>
        <v>9.36</v>
      </c>
      <c r="E22" s="476">
        <f t="shared" si="1"/>
        <v>6.24</v>
      </c>
      <c r="F22" s="487">
        <f t="shared" si="2"/>
        <v>15.6</v>
      </c>
      <c r="G22" s="480">
        <v>263</v>
      </c>
      <c r="H22" s="487">
        <f t="shared" si="3"/>
        <v>23.67</v>
      </c>
      <c r="I22" s="487">
        <f t="shared" si="4"/>
        <v>15.78</v>
      </c>
      <c r="J22" s="486">
        <f t="shared" si="5"/>
        <v>39.45</v>
      </c>
      <c r="K22" s="476">
        <v>243</v>
      </c>
      <c r="L22" s="487">
        <f t="shared" si="6"/>
        <v>29.16</v>
      </c>
      <c r="M22" s="486">
        <f t="shared" si="7"/>
        <v>19.44</v>
      </c>
      <c r="N22" s="487">
        <f t="shared" si="8"/>
        <v>48.6</v>
      </c>
      <c r="O22" s="476">
        <v>292</v>
      </c>
      <c r="P22" s="486">
        <f t="shared" si="9"/>
        <v>43.8</v>
      </c>
      <c r="Q22" s="487">
        <f t="shared" si="10"/>
        <v>29.2</v>
      </c>
      <c r="R22" s="487">
        <f t="shared" si="11"/>
        <v>73</v>
      </c>
      <c r="S22" s="480">
        <f t="shared" si="12"/>
        <v>954</v>
      </c>
      <c r="T22" s="487">
        <f t="shared" si="13"/>
        <v>105.99</v>
      </c>
      <c r="U22" s="487">
        <f t="shared" si="14"/>
        <v>70.66</v>
      </c>
      <c r="V22" s="487">
        <f t="shared" si="15"/>
        <v>176.64999999999998</v>
      </c>
    </row>
    <row r="23" spans="1:22" s="150" customFormat="1" ht="13.5" customHeight="1">
      <c r="A23" s="5">
        <v>12</v>
      </c>
      <c r="B23" s="156" t="s">
        <v>889</v>
      </c>
      <c r="C23" s="476">
        <v>201</v>
      </c>
      <c r="D23" s="486">
        <f t="shared" si="0"/>
        <v>12.06</v>
      </c>
      <c r="E23" s="476">
        <f t="shared" si="1"/>
        <v>8.04</v>
      </c>
      <c r="F23" s="487">
        <f t="shared" si="2"/>
        <v>20.1</v>
      </c>
      <c r="G23" s="480">
        <v>339</v>
      </c>
      <c r="H23" s="487">
        <f t="shared" si="3"/>
        <v>30.51</v>
      </c>
      <c r="I23" s="487">
        <f t="shared" si="4"/>
        <v>20.34</v>
      </c>
      <c r="J23" s="486">
        <f t="shared" si="5"/>
        <v>50.85</v>
      </c>
      <c r="K23" s="476">
        <v>345</v>
      </c>
      <c r="L23" s="487">
        <f t="shared" si="6"/>
        <v>41.4</v>
      </c>
      <c r="M23" s="486">
        <f t="shared" si="7"/>
        <v>27.6</v>
      </c>
      <c r="N23" s="487">
        <f t="shared" si="8"/>
        <v>69</v>
      </c>
      <c r="O23" s="476">
        <v>377</v>
      </c>
      <c r="P23" s="486">
        <f t="shared" si="9"/>
        <v>56.55</v>
      </c>
      <c r="Q23" s="487">
        <f t="shared" si="10"/>
        <v>37.7</v>
      </c>
      <c r="R23" s="487">
        <f t="shared" si="11"/>
        <v>94.25</v>
      </c>
      <c r="S23" s="480">
        <f t="shared" si="12"/>
        <v>1262</v>
      </c>
      <c r="T23" s="487">
        <f t="shared" si="13"/>
        <v>140.51999999999998</v>
      </c>
      <c r="U23" s="487">
        <f t="shared" si="14"/>
        <v>93.68</v>
      </c>
      <c r="V23" s="487">
        <f t="shared" si="15"/>
        <v>234.2</v>
      </c>
    </row>
    <row r="24" spans="1:22" s="150" customFormat="1" ht="13.5" customHeight="1">
      <c r="A24" s="5">
        <v>13</v>
      </c>
      <c r="B24" s="156" t="s">
        <v>890</v>
      </c>
      <c r="C24" s="476">
        <v>172</v>
      </c>
      <c r="D24" s="486">
        <f t="shared" si="0"/>
        <v>10.32</v>
      </c>
      <c r="E24" s="476">
        <f t="shared" si="1"/>
        <v>6.88</v>
      </c>
      <c r="F24" s="487">
        <f t="shared" si="2"/>
        <v>17.2</v>
      </c>
      <c r="G24" s="480">
        <v>291</v>
      </c>
      <c r="H24" s="487">
        <f t="shared" si="3"/>
        <v>26.19</v>
      </c>
      <c r="I24" s="487">
        <f t="shared" si="4"/>
        <v>17.46</v>
      </c>
      <c r="J24" s="486">
        <f t="shared" si="5"/>
        <v>43.650000000000006</v>
      </c>
      <c r="K24" s="476">
        <v>269</v>
      </c>
      <c r="L24" s="487">
        <f t="shared" si="6"/>
        <v>32.28</v>
      </c>
      <c r="M24" s="486">
        <f t="shared" si="7"/>
        <v>21.52</v>
      </c>
      <c r="N24" s="487">
        <f t="shared" si="8"/>
        <v>53.8</v>
      </c>
      <c r="O24" s="476">
        <v>323</v>
      </c>
      <c r="P24" s="486">
        <f t="shared" si="9"/>
        <v>48.45</v>
      </c>
      <c r="Q24" s="487">
        <f t="shared" si="10"/>
        <v>32.3</v>
      </c>
      <c r="R24" s="487">
        <f t="shared" si="11"/>
        <v>80.75</v>
      </c>
      <c r="S24" s="480">
        <f t="shared" si="12"/>
        <v>1055</v>
      </c>
      <c r="T24" s="487">
        <f t="shared" si="13"/>
        <v>117.24000000000001</v>
      </c>
      <c r="U24" s="487">
        <f t="shared" si="14"/>
        <v>78.16</v>
      </c>
      <c r="V24" s="487">
        <f t="shared" si="15"/>
        <v>195.4</v>
      </c>
    </row>
    <row r="25" spans="1:22" s="150" customFormat="1" ht="13.5" customHeight="1">
      <c r="A25" s="5">
        <v>14</v>
      </c>
      <c r="B25" s="156" t="s">
        <v>891</v>
      </c>
      <c r="C25" s="476">
        <v>142</v>
      </c>
      <c r="D25" s="486">
        <f t="shared" si="0"/>
        <v>8.52</v>
      </c>
      <c r="E25" s="476">
        <f t="shared" si="1"/>
        <v>5.68</v>
      </c>
      <c r="F25" s="487">
        <f t="shared" si="2"/>
        <v>14.2</v>
      </c>
      <c r="G25" s="480">
        <v>240</v>
      </c>
      <c r="H25" s="487">
        <f t="shared" si="3"/>
        <v>21.6</v>
      </c>
      <c r="I25" s="487">
        <f t="shared" si="4"/>
        <v>14.4</v>
      </c>
      <c r="J25" s="486">
        <f t="shared" si="5"/>
        <v>36</v>
      </c>
      <c r="K25" s="476">
        <v>223</v>
      </c>
      <c r="L25" s="487">
        <f t="shared" si="6"/>
        <v>26.76</v>
      </c>
      <c r="M25" s="486">
        <f t="shared" si="7"/>
        <v>17.84</v>
      </c>
      <c r="N25" s="487">
        <f t="shared" si="8"/>
        <v>44.6</v>
      </c>
      <c r="O25" s="476">
        <v>267</v>
      </c>
      <c r="P25" s="486">
        <f t="shared" si="9"/>
        <v>40.05</v>
      </c>
      <c r="Q25" s="487">
        <f t="shared" si="10"/>
        <v>26.7</v>
      </c>
      <c r="R25" s="487">
        <f t="shared" si="11"/>
        <v>66.75</v>
      </c>
      <c r="S25" s="480">
        <f t="shared" si="12"/>
        <v>872</v>
      </c>
      <c r="T25" s="487">
        <f t="shared" si="13"/>
        <v>96.93</v>
      </c>
      <c r="U25" s="487">
        <f t="shared" si="14"/>
        <v>64.62</v>
      </c>
      <c r="V25" s="487">
        <f t="shared" si="15"/>
        <v>161.55</v>
      </c>
    </row>
    <row r="26" spans="1:22" s="150" customFormat="1" ht="13.5" customHeight="1">
      <c r="A26" s="5">
        <v>15</v>
      </c>
      <c r="B26" s="156" t="s">
        <v>892</v>
      </c>
      <c r="C26" s="476">
        <v>251</v>
      </c>
      <c r="D26" s="486">
        <f t="shared" si="0"/>
        <v>15.06</v>
      </c>
      <c r="E26" s="476">
        <f t="shared" si="1"/>
        <v>10.04</v>
      </c>
      <c r="F26" s="487">
        <f t="shared" si="2"/>
        <v>25.1</v>
      </c>
      <c r="G26" s="480">
        <v>423</v>
      </c>
      <c r="H26" s="487">
        <f t="shared" si="3"/>
        <v>38.07</v>
      </c>
      <c r="I26" s="487">
        <f t="shared" si="4"/>
        <v>25.38</v>
      </c>
      <c r="J26" s="486">
        <f t="shared" si="5"/>
        <v>63.45</v>
      </c>
      <c r="K26" s="476">
        <v>392</v>
      </c>
      <c r="L26" s="487">
        <f t="shared" si="6"/>
        <v>47.04</v>
      </c>
      <c r="M26" s="486">
        <f t="shared" si="7"/>
        <v>31.36</v>
      </c>
      <c r="N26" s="487">
        <f t="shared" si="8"/>
        <v>78.4</v>
      </c>
      <c r="O26" s="476">
        <v>470</v>
      </c>
      <c r="P26" s="486">
        <f t="shared" si="9"/>
        <v>70.5</v>
      </c>
      <c r="Q26" s="487">
        <f t="shared" si="10"/>
        <v>47</v>
      </c>
      <c r="R26" s="487">
        <f t="shared" si="11"/>
        <v>117.5</v>
      </c>
      <c r="S26" s="480">
        <f t="shared" si="12"/>
        <v>1536</v>
      </c>
      <c r="T26" s="487">
        <f t="shared" si="13"/>
        <v>170.67000000000002</v>
      </c>
      <c r="U26" s="487">
        <f t="shared" si="14"/>
        <v>113.78</v>
      </c>
      <c r="V26" s="487">
        <f t="shared" si="15"/>
        <v>284.45000000000005</v>
      </c>
    </row>
    <row r="27" spans="1:22" s="150" customFormat="1" ht="13.5" customHeight="1">
      <c r="A27" s="5">
        <v>16</v>
      </c>
      <c r="B27" s="156" t="s">
        <v>893</v>
      </c>
      <c r="C27" s="476">
        <v>171</v>
      </c>
      <c r="D27" s="486">
        <f t="shared" si="0"/>
        <v>10.26</v>
      </c>
      <c r="E27" s="476">
        <f t="shared" si="1"/>
        <v>6.84</v>
      </c>
      <c r="F27" s="487">
        <f t="shared" si="2"/>
        <v>17.1</v>
      </c>
      <c r="G27" s="480">
        <v>288</v>
      </c>
      <c r="H27" s="487">
        <f t="shared" si="3"/>
        <v>25.92</v>
      </c>
      <c r="I27" s="487">
        <f t="shared" si="4"/>
        <v>17.28</v>
      </c>
      <c r="J27" s="486">
        <f t="shared" si="5"/>
        <v>43.2</v>
      </c>
      <c r="K27" s="476">
        <v>267</v>
      </c>
      <c r="L27" s="487">
        <f t="shared" si="6"/>
        <v>32.04</v>
      </c>
      <c r="M27" s="486">
        <f t="shared" si="7"/>
        <v>21.36</v>
      </c>
      <c r="N27" s="487">
        <f t="shared" si="8"/>
        <v>53.4</v>
      </c>
      <c r="O27" s="476">
        <v>320</v>
      </c>
      <c r="P27" s="486">
        <f t="shared" si="9"/>
        <v>48</v>
      </c>
      <c r="Q27" s="487">
        <f t="shared" si="10"/>
        <v>32</v>
      </c>
      <c r="R27" s="487">
        <f t="shared" si="11"/>
        <v>80</v>
      </c>
      <c r="S27" s="480">
        <f t="shared" si="12"/>
        <v>1046</v>
      </c>
      <c r="T27" s="487">
        <f t="shared" si="13"/>
        <v>116.22</v>
      </c>
      <c r="U27" s="487">
        <f t="shared" si="14"/>
        <v>77.48</v>
      </c>
      <c r="V27" s="487">
        <f t="shared" si="15"/>
        <v>193.7</v>
      </c>
    </row>
    <row r="28" spans="1:22" s="150" customFormat="1" ht="13.5" customHeight="1">
      <c r="A28" s="5">
        <v>17</v>
      </c>
      <c r="B28" s="156" t="s">
        <v>894</v>
      </c>
      <c r="C28" s="476">
        <v>34</v>
      </c>
      <c r="D28" s="486">
        <f t="shared" si="0"/>
        <v>2.04</v>
      </c>
      <c r="E28" s="476">
        <f t="shared" si="1"/>
        <v>1.36</v>
      </c>
      <c r="F28" s="487">
        <f t="shared" si="2"/>
        <v>3.4000000000000004</v>
      </c>
      <c r="G28" s="480">
        <v>58</v>
      </c>
      <c r="H28" s="487">
        <f t="shared" si="3"/>
        <v>5.22</v>
      </c>
      <c r="I28" s="487">
        <f t="shared" si="4"/>
        <v>3.48</v>
      </c>
      <c r="J28" s="486">
        <f t="shared" si="5"/>
        <v>8.7</v>
      </c>
      <c r="K28" s="476">
        <v>53</v>
      </c>
      <c r="L28" s="487">
        <f t="shared" si="6"/>
        <v>6.36</v>
      </c>
      <c r="M28" s="486">
        <f t="shared" si="7"/>
        <v>4.24</v>
      </c>
      <c r="N28" s="487">
        <f t="shared" si="8"/>
        <v>10.600000000000001</v>
      </c>
      <c r="O28" s="476">
        <v>84</v>
      </c>
      <c r="P28" s="486">
        <f t="shared" si="9"/>
        <v>12.6</v>
      </c>
      <c r="Q28" s="487">
        <f t="shared" si="10"/>
        <v>8.4</v>
      </c>
      <c r="R28" s="487">
        <f t="shared" si="11"/>
        <v>21</v>
      </c>
      <c r="S28" s="480">
        <f t="shared" si="12"/>
        <v>229</v>
      </c>
      <c r="T28" s="487">
        <f t="shared" si="13"/>
        <v>26.22</v>
      </c>
      <c r="U28" s="487">
        <f t="shared" si="14"/>
        <v>17.48</v>
      </c>
      <c r="V28" s="487">
        <f t="shared" si="15"/>
        <v>43.7</v>
      </c>
    </row>
    <row r="29" spans="1:22" s="150" customFormat="1" ht="13.5" customHeight="1">
      <c r="A29" s="5">
        <v>18</v>
      </c>
      <c r="B29" s="156" t="s">
        <v>895</v>
      </c>
      <c r="C29" s="476">
        <v>165</v>
      </c>
      <c r="D29" s="486">
        <f t="shared" si="0"/>
        <v>9.9</v>
      </c>
      <c r="E29" s="476">
        <f t="shared" si="1"/>
        <v>6.6</v>
      </c>
      <c r="F29" s="487">
        <f t="shared" si="2"/>
        <v>16.5</v>
      </c>
      <c r="G29" s="480">
        <v>279</v>
      </c>
      <c r="H29" s="487">
        <f t="shared" si="3"/>
        <v>25.11</v>
      </c>
      <c r="I29" s="487">
        <f t="shared" si="4"/>
        <v>16.74</v>
      </c>
      <c r="J29" s="486">
        <f t="shared" si="5"/>
        <v>41.849999999999994</v>
      </c>
      <c r="K29" s="476">
        <v>280</v>
      </c>
      <c r="L29" s="487">
        <f t="shared" si="6"/>
        <v>33.6</v>
      </c>
      <c r="M29" s="486">
        <f t="shared" si="7"/>
        <v>22.4</v>
      </c>
      <c r="N29" s="487">
        <f t="shared" si="8"/>
        <v>56</v>
      </c>
      <c r="O29" s="476">
        <v>310</v>
      </c>
      <c r="P29" s="486">
        <f t="shared" si="9"/>
        <v>46.5</v>
      </c>
      <c r="Q29" s="487">
        <f t="shared" si="10"/>
        <v>31</v>
      </c>
      <c r="R29" s="487">
        <f t="shared" si="11"/>
        <v>77.5</v>
      </c>
      <c r="S29" s="480">
        <f t="shared" si="12"/>
        <v>1034</v>
      </c>
      <c r="T29" s="487">
        <f t="shared" si="13"/>
        <v>115.11</v>
      </c>
      <c r="U29" s="487">
        <f t="shared" si="14"/>
        <v>76.74</v>
      </c>
      <c r="V29" s="487">
        <f t="shared" si="15"/>
        <v>191.85</v>
      </c>
    </row>
    <row r="30" spans="1:22" s="150" customFormat="1" ht="13.5" customHeight="1">
      <c r="A30" s="5">
        <v>19</v>
      </c>
      <c r="B30" s="156" t="s">
        <v>896</v>
      </c>
      <c r="C30" s="476">
        <v>257</v>
      </c>
      <c r="D30" s="486">
        <f t="shared" si="0"/>
        <v>15.42</v>
      </c>
      <c r="E30" s="476">
        <f t="shared" si="1"/>
        <v>10.28</v>
      </c>
      <c r="F30" s="487">
        <f t="shared" si="2"/>
        <v>25.7</v>
      </c>
      <c r="G30" s="480">
        <v>433</v>
      </c>
      <c r="H30" s="487">
        <f t="shared" si="3"/>
        <v>38.97</v>
      </c>
      <c r="I30" s="487">
        <f t="shared" si="4"/>
        <v>25.98</v>
      </c>
      <c r="J30" s="486">
        <f t="shared" si="5"/>
        <v>64.95</v>
      </c>
      <c r="K30" s="476">
        <v>401</v>
      </c>
      <c r="L30" s="487">
        <f t="shared" si="6"/>
        <v>48.12</v>
      </c>
      <c r="M30" s="486">
        <f t="shared" si="7"/>
        <v>32.08</v>
      </c>
      <c r="N30" s="487">
        <f t="shared" si="8"/>
        <v>80.19999999999999</v>
      </c>
      <c r="O30" s="476">
        <v>481</v>
      </c>
      <c r="P30" s="486">
        <f t="shared" si="9"/>
        <v>72.15</v>
      </c>
      <c r="Q30" s="487">
        <f t="shared" si="10"/>
        <v>48.1</v>
      </c>
      <c r="R30" s="487">
        <f t="shared" si="11"/>
        <v>120.25</v>
      </c>
      <c r="S30" s="480">
        <f t="shared" si="12"/>
        <v>1572</v>
      </c>
      <c r="T30" s="487">
        <f t="shared" si="13"/>
        <v>174.66</v>
      </c>
      <c r="U30" s="487">
        <f t="shared" si="14"/>
        <v>116.44</v>
      </c>
      <c r="V30" s="487">
        <f t="shared" si="15"/>
        <v>291.1</v>
      </c>
    </row>
    <row r="31" spans="1:22" s="150" customFormat="1" ht="13.5" customHeight="1">
      <c r="A31" s="5">
        <v>20</v>
      </c>
      <c r="B31" s="156" t="s">
        <v>897</v>
      </c>
      <c r="C31" s="476">
        <v>209</v>
      </c>
      <c r="D31" s="486">
        <f t="shared" si="0"/>
        <v>12.54</v>
      </c>
      <c r="E31" s="476">
        <f t="shared" si="1"/>
        <v>8.36</v>
      </c>
      <c r="F31" s="487">
        <f t="shared" si="2"/>
        <v>20.9</v>
      </c>
      <c r="G31" s="480">
        <v>353</v>
      </c>
      <c r="H31" s="487">
        <f t="shared" si="3"/>
        <v>31.77</v>
      </c>
      <c r="I31" s="487">
        <f t="shared" si="4"/>
        <v>21.18</v>
      </c>
      <c r="J31" s="486">
        <f t="shared" si="5"/>
        <v>52.95</v>
      </c>
      <c r="K31" s="476">
        <v>327</v>
      </c>
      <c r="L31" s="487">
        <f t="shared" si="6"/>
        <v>39.24</v>
      </c>
      <c r="M31" s="486">
        <f t="shared" si="7"/>
        <v>26.16</v>
      </c>
      <c r="N31" s="487">
        <f t="shared" si="8"/>
        <v>65.4</v>
      </c>
      <c r="O31" s="476">
        <v>393</v>
      </c>
      <c r="P31" s="486">
        <f t="shared" si="9"/>
        <v>58.95</v>
      </c>
      <c r="Q31" s="487">
        <f t="shared" si="10"/>
        <v>39.3</v>
      </c>
      <c r="R31" s="487">
        <f t="shared" si="11"/>
        <v>98.25</v>
      </c>
      <c r="S31" s="480">
        <f t="shared" si="12"/>
        <v>1282</v>
      </c>
      <c r="T31" s="487">
        <f t="shared" si="13"/>
        <v>142.5</v>
      </c>
      <c r="U31" s="487">
        <f t="shared" si="14"/>
        <v>95</v>
      </c>
      <c r="V31" s="487">
        <f t="shared" si="15"/>
        <v>237.5</v>
      </c>
    </row>
    <row r="32" spans="1:22" s="150" customFormat="1" ht="13.5" customHeight="1">
      <c r="A32" s="5">
        <v>21</v>
      </c>
      <c r="B32" s="156" t="s">
        <v>898</v>
      </c>
      <c r="C32" s="476">
        <v>196</v>
      </c>
      <c r="D32" s="486">
        <f t="shared" si="0"/>
        <v>11.76</v>
      </c>
      <c r="E32" s="476">
        <f t="shared" si="1"/>
        <v>7.84</v>
      </c>
      <c r="F32" s="487">
        <f t="shared" si="2"/>
        <v>19.6</v>
      </c>
      <c r="G32" s="480">
        <v>332</v>
      </c>
      <c r="H32" s="487">
        <f t="shared" si="3"/>
        <v>29.88</v>
      </c>
      <c r="I32" s="487">
        <f t="shared" si="4"/>
        <v>19.92</v>
      </c>
      <c r="J32" s="486">
        <f t="shared" si="5"/>
        <v>49.8</v>
      </c>
      <c r="K32" s="476">
        <v>307</v>
      </c>
      <c r="L32" s="487">
        <f t="shared" si="6"/>
        <v>36.84</v>
      </c>
      <c r="M32" s="486">
        <f t="shared" si="7"/>
        <v>24.56</v>
      </c>
      <c r="N32" s="487">
        <f t="shared" si="8"/>
        <v>61.400000000000006</v>
      </c>
      <c r="O32" s="476">
        <v>368</v>
      </c>
      <c r="P32" s="486">
        <f t="shared" si="9"/>
        <v>55.2</v>
      </c>
      <c r="Q32" s="487">
        <f t="shared" si="10"/>
        <v>36.8</v>
      </c>
      <c r="R32" s="487">
        <f t="shared" si="11"/>
        <v>92</v>
      </c>
      <c r="S32" s="480">
        <f t="shared" si="12"/>
        <v>1203</v>
      </c>
      <c r="T32" s="487">
        <f t="shared" si="13"/>
        <v>133.68</v>
      </c>
      <c r="U32" s="487">
        <f t="shared" si="14"/>
        <v>89.12</v>
      </c>
      <c r="V32" s="487">
        <f t="shared" si="15"/>
        <v>222.8</v>
      </c>
    </row>
    <row r="33" spans="1:22" s="150" customFormat="1" ht="13.5" customHeight="1">
      <c r="A33" s="5">
        <v>22</v>
      </c>
      <c r="B33" s="156" t="s">
        <v>899</v>
      </c>
      <c r="C33" s="476">
        <v>249</v>
      </c>
      <c r="D33" s="486">
        <f t="shared" si="0"/>
        <v>14.94</v>
      </c>
      <c r="E33" s="476">
        <f t="shared" si="1"/>
        <v>9.96</v>
      </c>
      <c r="F33" s="487">
        <f t="shared" si="2"/>
        <v>24.9</v>
      </c>
      <c r="G33" s="480">
        <v>421</v>
      </c>
      <c r="H33" s="487">
        <f t="shared" si="3"/>
        <v>37.89</v>
      </c>
      <c r="I33" s="487">
        <f t="shared" si="4"/>
        <v>25.26</v>
      </c>
      <c r="J33" s="486">
        <f t="shared" si="5"/>
        <v>63.150000000000006</v>
      </c>
      <c r="K33" s="476">
        <v>390</v>
      </c>
      <c r="L33" s="487">
        <f t="shared" si="6"/>
        <v>46.8</v>
      </c>
      <c r="M33" s="486">
        <f t="shared" si="7"/>
        <v>31.2</v>
      </c>
      <c r="N33" s="487">
        <f t="shared" si="8"/>
        <v>78</v>
      </c>
      <c r="O33" s="476">
        <v>467</v>
      </c>
      <c r="P33" s="486">
        <f t="shared" si="9"/>
        <v>70.05</v>
      </c>
      <c r="Q33" s="487">
        <f t="shared" si="10"/>
        <v>46.7</v>
      </c>
      <c r="R33" s="487">
        <f t="shared" si="11"/>
        <v>116.75</v>
      </c>
      <c r="S33" s="480">
        <f t="shared" si="12"/>
        <v>1527</v>
      </c>
      <c r="T33" s="487">
        <f t="shared" si="13"/>
        <v>169.68</v>
      </c>
      <c r="U33" s="487">
        <f t="shared" si="14"/>
        <v>113.12</v>
      </c>
      <c r="V33" s="487">
        <f t="shared" si="15"/>
        <v>282.8</v>
      </c>
    </row>
    <row r="34" spans="1:22" s="150" customFormat="1" ht="13.5" customHeight="1">
      <c r="A34" s="5">
        <v>23</v>
      </c>
      <c r="B34" s="156" t="s">
        <v>900</v>
      </c>
      <c r="C34" s="476">
        <v>212</v>
      </c>
      <c r="D34" s="486">
        <f t="shared" si="0"/>
        <v>12.72</v>
      </c>
      <c r="E34" s="476">
        <f t="shared" si="1"/>
        <v>8.48</v>
      </c>
      <c r="F34" s="487">
        <f t="shared" si="2"/>
        <v>21.200000000000003</v>
      </c>
      <c r="G34" s="480">
        <v>357</v>
      </c>
      <c r="H34" s="487">
        <f t="shared" si="3"/>
        <v>32.13</v>
      </c>
      <c r="I34" s="487">
        <f t="shared" si="4"/>
        <v>21.42</v>
      </c>
      <c r="J34" s="486">
        <f t="shared" si="5"/>
        <v>53.550000000000004</v>
      </c>
      <c r="K34" s="476">
        <v>331</v>
      </c>
      <c r="L34" s="487">
        <f t="shared" si="6"/>
        <v>39.72</v>
      </c>
      <c r="M34" s="486">
        <f t="shared" si="7"/>
        <v>26.48</v>
      </c>
      <c r="N34" s="487">
        <f t="shared" si="8"/>
        <v>66.2</v>
      </c>
      <c r="O34" s="476">
        <v>397</v>
      </c>
      <c r="P34" s="486">
        <f t="shared" si="9"/>
        <v>59.55</v>
      </c>
      <c r="Q34" s="487">
        <f t="shared" si="10"/>
        <v>39.7</v>
      </c>
      <c r="R34" s="487">
        <f t="shared" si="11"/>
        <v>99.25</v>
      </c>
      <c r="S34" s="480">
        <f t="shared" si="12"/>
        <v>1297</v>
      </c>
      <c r="T34" s="487">
        <f t="shared" si="13"/>
        <v>144.12</v>
      </c>
      <c r="U34" s="487">
        <f t="shared" si="14"/>
        <v>96.08000000000001</v>
      </c>
      <c r="V34" s="487">
        <f t="shared" si="15"/>
        <v>240.20000000000002</v>
      </c>
    </row>
    <row r="35" spans="1:22" s="150" customFormat="1" ht="13.5" customHeight="1">
      <c r="A35" s="5">
        <v>24</v>
      </c>
      <c r="B35" s="156" t="s">
        <v>901</v>
      </c>
      <c r="C35" s="476">
        <v>182</v>
      </c>
      <c r="D35" s="486">
        <f t="shared" si="0"/>
        <v>10.92</v>
      </c>
      <c r="E35" s="476">
        <f t="shared" si="1"/>
        <v>7.28</v>
      </c>
      <c r="F35" s="487">
        <f t="shared" si="2"/>
        <v>18.2</v>
      </c>
      <c r="G35" s="480">
        <v>308</v>
      </c>
      <c r="H35" s="487">
        <f t="shared" si="3"/>
        <v>27.72</v>
      </c>
      <c r="I35" s="487">
        <f t="shared" si="4"/>
        <v>18.48</v>
      </c>
      <c r="J35" s="486">
        <f t="shared" si="5"/>
        <v>46.2</v>
      </c>
      <c r="K35" s="476">
        <v>285</v>
      </c>
      <c r="L35" s="487">
        <f t="shared" si="6"/>
        <v>34.2</v>
      </c>
      <c r="M35" s="486">
        <f t="shared" si="7"/>
        <v>22.8</v>
      </c>
      <c r="N35" s="487">
        <f t="shared" si="8"/>
        <v>57</v>
      </c>
      <c r="O35" s="476">
        <v>342</v>
      </c>
      <c r="P35" s="486">
        <f t="shared" si="9"/>
        <v>51.3</v>
      </c>
      <c r="Q35" s="487">
        <f t="shared" si="10"/>
        <v>34.2</v>
      </c>
      <c r="R35" s="487">
        <f t="shared" si="11"/>
        <v>85.5</v>
      </c>
      <c r="S35" s="480">
        <f t="shared" si="12"/>
        <v>1117</v>
      </c>
      <c r="T35" s="487">
        <f t="shared" si="13"/>
        <v>124.14</v>
      </c>
      <c r="U35" s="487">
        <f t="shared" si="14"/>
        <v>82.76</v>
      </c>
      <c r="V35" s="487">
        <f t="shared" si="15"/>
        <v>206.9</v>
      </c>
    </row>
    <row r="36" spans="1:22" s="150" customFormat="1" ht="13.5" customHeight="1">
      <c r="A36" s="5">
        <v>25</v>
      </c>
      <c r="B36" s="156" t="s">
        <v>902</v>
      </c>
      <c r="C36" s="476">
        <v>120</v>
      </c>
      <c r="D36" s="486">
        <f t="shared" si="0"/>
        <v>7.2</v>
      </c>
      <c r="E36" s="476">
        <f t="shared" si="1"/>
        <v>4.8</v>
      </c>
      <c r="F36" s="487">
        <f t="shared" si="2"/>
        <v>12</v>
      </c>
      <c r="G36" s="480">
        <v>202</v>
      </c>
      <c r="H36" s="487">
        <f t="shared" si="3"/>
        <v>18.18</v>
      </c>
      <c r="I36" s="487">
        <f t="shared" si="4"/>
        <v>12.12</v>
      </c>
      <c r="J36" s="486">
        <f t="shared" si="5"/>
        <v>30.299999999999997</v>
      </c>
      <c r="K36" s="476">
        <v>187</v>
      </c>
      <c r="L36" s="487">
        <f t="shared" si="6"/>
        <v>22.44</v>
      </c>
      <c r="M36" s="486">
        <f t="shared" si="7"/>
        <v>14.96</v>
      </c>
      <c r="N36" s="487">
        <f t="shared" si="8"/>
        <v>37.400000000000006</v>
      </c>
      <c r="O36" s="476">
        <v>224</v>
      </c>
      <c r="P36" s="486">
        <f t="shared" si="9"/>
        <v>33.6</v>
      </c>
      <c r="Q36" s="487">
        <f t="shared" si="10"/>
        <v>22.4</v>
      </c>
      <c r="R36" s="487">
        <f t="shared" si="11"/>
        <v>56</v>
      </c>
      <c r="S36" s="480">
        <f t="shared" si="12"/>
        <v>733</v>
      </c>
      <c r="T36" s="487">
        <f t="shared" si="13"/>
        <v>81.42</v>
      </c>
      <c r="U36" s="487">
        <f t="shared" si="14"/>
        <v>54.28</v>
      </c>
      <c r="V36" s="487">
        <f t="shared" si="15"/>
        <v>135.7</v>
      </c>
    </row>
    <row r="37" spans="1:22" s="150" customFormat="1" ht="13.5" customHeight="1">
      <c r="A37" s="5">
        <v>26</v>
      </c>
      <c r="B37" s="156" t="s">
        <v>903</v>
      </c>
      <c r="C37" s="476">
        <v>154</v>
      </c>
      <c r="D37" s="486">
        <f t="shared" si="0"/>
        <v>9.24</v>
      </c>
      <c r="E37" s="476">
        <f t="shared" si="1"/>
        <v>6.16</v>
      </c>
      <c r="F37" s="487">
        <f t="shared" si="2"/>
        <v>15.4</v>
      </c>
      <c r="G37" s="480">
        <v>259</v>
      </c>
      <c r="H37" s="487">
        <f t="shared" si="3"/>
        <v>23.31</v>
      </c>
      <c r="I37" s="487">
        <f t="shared" si="4"/>
        <v>15.54</v>
      </c>
      <c r="J37" s="486">
        <f t="shared" si="5"/>
        <v>38.849999999999994</v>
      </c>
      <c r="K37" s="476">
        <v>240</v>
      </c>
      <c r="L37" s="487">
        <f t="shared" si="6"/>
        <v>28.8</v>
      </c>
      <c r="M37" s="486">
        <f t="shared" si="7"/>
        <v>19.2</v>
      </c>
      <c r="N37" s="487">
        <f t="shared" si="8"/>
        <v>48</v>
      </c>
      <c r="O37" s="476">
        <v>288</v>
      </c>
      <c r="P37" s="486">
        <f t="shared" si="9"/>
        <v>43.2</v>
      </c>
      <c r="Q37" s="487">
        <f t="shared" si="10"/>
        <v>28.8</v>
      </c>
      <c r="R37" s="487">
        <f t="shared" si="11"/>
        <v>72</v>
      </c>
      <c r="S37" s="480">
        <f t="shared" si="12"/>
        <v>941</v>
      </c>
      <c r="T37" s="487">
        <f t="shared" si="13"/>
        <v>104.55</v>
      </c>
      <c r="U37" s="487">
        <f t="shared" si="14"/>
        <v>69.7</v>
      </c>
      <c r="V37" s="487">
        <f t="shared" si="15"/>
        <v>174.25</v>
      </c>
    </row>
    <row r="38" spans="1:22" s="150" customFormat="1" ht="13.5" customHeight="1">
      <c r="A38" s="5">
        <v>27</v>
      </c>
      <c r="B38" s="156" t="s">
        <v>904</v>
      </c>
      <c r="C38" s="476">
        <v>160</v>
      </c>
      <c r="D38" s="486">
        <f t="shared" si="0"/>
        <v>9.6</v>
      </c>
      <c r="E38" s="476">
        <f t="shared" si="1"/>
        <v>6.4</v>
      </c>
      <c r="F38" s="487">
        <f t="shared" si="2"/>
        <v>16</v>
      </c>
      <c r="G38" s="480">
        <v>269</v>
      </c>
      <c r="H38" s="487">
        <f t="shared" si="3"/>
        <v>24.21</v>
      </c>
      <c r="I38" s="487">
        <f t="shared" si="4"/>
        <v>16.14</v>
      </c>
      <c r="J38" s="486">
        <f t="shared" si="5"/>
        <v>40.35</v>
      </c>
      <c r="K38" s="476">
        <v>250</v>
      </c>
      <c r="L38" s="487">
        <f t="shared" si="6"/>
        <v>30</v>
      </c>
      <c r="M38" s="486">
        <f t="shared" si="7"/>
        <v>20</v>
      </c>
      <c r="N38" s="487">
        <f t="shared" si="8"/>
        <v>50</v>
      </c>
      <c r="O38" s="476">
        <v>299</v>
      </c>
      <c r="P38" s="486">
        <f t="shared" si="9"/>
        <v>44.85</v>
      </c>
      <c r="Q38" s="487">
        <f t="shared" si="10"/>
        <v>29.9</v>
      </c>
      <c r="R38" s="487">
        <f t="shared" si="11"/>
        <v>74.75</v>
      </c>
      <c r="S38" s="480">
        <f t="shared" si="12"/>
        <v>978</v>
      </c>
      <c r="T38" s="487">
        <f t="shared" si="13"/>
        <v>108.66</v>
      </c>
      <c r="U38" s="487">
        <f t="shared" si="14"/>
        <v>72.44</v>
      </c>
      <c r="V38" s="487">
        <f t="shared" si="15"/>
        <v>181.1</v>
      </c>
    </row>
    <row r="39" spans="1:22" s="150" customFormat="1" ht="13.5" customHeight="1">
      <c r="A39" s="5">
        <v>28</v>
      </c>
      <c r="B39" s="156" t="s">
        <v>905</v>
      </c>
      <c r="C39" s="476">
        <v>154</v>
      </c>
      <c r="D39" s="486">
        <f t="shared" si="0"/>
        <v>9.24</v>
      </c>
      <c r="E39" s="476">
        <f t="shared" si="1"/>
        <v>6.16</v>
      </c>
      <c r="F39" s="487">
        <f t="shared" si="2"/>
        <v>15.4</v>
      </c>
      <c r="G39" s="480">
        <v>259</v>
      </c>
      <c r="H39" s="487">
        <f t="shared" si="3"/>
        <v>23.31</v>
      </c>
      <c r="I39" s="487">
        <f t="shared" si="4"/>
        <v>15.54</v>
      </c>
      <c r="J39" s="486">
        <f t="shared" si="5"/>
        <v>38.849999999999994</v>
      </c>
      <c r="K39" s="476">
        <v>240</v>
      </c>
      <c r="L39" s="487">
        <f t="shared" si="6"/>
        <v>28.8</v>
      </c>
      <c r="M39" s="486">
        <f t="shared" si="7"/>
        <v>19.2</v>
      </c>
      <c r="N39" s="487">
        <f t="shared" si="8"/>
        <v>48</v>
      </c>
      <c r="O39" s="476">
        <v>288</v>
      </c>
      <c r="P39" s="486">
        <f t="shared" si="9"/>
        <v>43.2</v>
      </c>
      <c r="Q39" s="487">
        <f t="shared" si="10"/>
        <v>28.8</v>
      </c>
      <c r="R39" s="487">
        <f t="shared" si="11"/>
        <v>72</v>
      </c>
      <c r="S39" s="480">
        <f t="shared" si="12"/>
        <v>941</v>
      </c>
      <c r="T39" s="487">
        <f t="shared" si="13"/>
        <v>104.55</v>
      </c>
      <c r="U39" s="487">
        <f t="shared" si="14"/>
        <v>69.7</v>
      </c>
      <c r="V39" s="487">
        <f t="shared" si="15"/>
        <v>174.25</v>
      </c>
    </row>
    <row r="40" spans="1:22" ht="13.5" customHeight="1">
      <c r="A40" s="5">
        <v>29</v>
      </c>
      <c r="B40" s="156" t="s">
        <v>906</v>
      </c>
      <c r="C40" s="474">
        <v>159</v>
      </c>
      <c r="D40" s="486">
        <f t="shared" si="0"/>
        <v>9.54</v>
      </c>
      <c r="E40" s="476">
        <f t="shared" si="1"/>
        <v>6.36</v>
      </c>
      <c r="F40" s="487">
        <f t="shared" si="2"/>
        <v>15.899999999999999</v>
      </c>
      <c r="G40" s="474">
        <v>268</v>
      </c>
      <c r="H40" s="487">
        <f t="shared" si="3"/>
        <v>24.12</v>
      </c>
      <c r="I40" s="487">
        <f t="shared" si="4"/>
        <v>16.08</v>
      </c>
      <c r="J40" s="486">
        <f t="shared" si="5"/>
        <v>40.2</v>
      </c>
      <c r="K40" s="474">
        <v>248</v>
      </c>
      <c r="L40" s="487">
        <f t="shared" si="6"/>
        <v>29.76</v>
      </c>
      <c r="M40" s="486">
        <f t="shared" si="7"/>
        <v>19.84</v>
      </c>
      <c r="N40" s="487">
        <f t="shared" si="8"/>
        <v>49.6</v>
      </c>
      <c r="O40" s="474">
        <v>297</v>
      </c>
      <c r="P40" s="486">
        <f t="shared" si="9"/>
        <v>44.55</v>
      </c>
      <c r="Q40" s="487">
        <f t="shared" si="10"/>
        <v>29.7</v>
      </c>
      <c r="R40" s="487">
        <f t="shared" si="11"/>
        <v>74.25</v>
      </c>
      <c r="S40" s="480">
        <f t="shared" si="12"/>
        <v>972</v>
      </c>
      <c r="T40" s="487">
        <f t="shared" si="13"/>
        <v>107.97</v>
      </c>
      <c r="U40" s="487">
        <f t="shared" si="14"/>
        <v>71.98</v>
      </c>
      <c r="V40" s="487">
        <f t="shared" si="15"/>
        <v>179.95</v>
      </c>
    </row>
    <row r="41" spans="1:22" ht="13.5" customHeight="1">
      <c r="A41" s="5">
        <v>30</v>
      </c>
      <c r="B41" s="156" t="s">
        <v>907</v>
      </c>
      <c r="C41" s="474">
        <v>87</v>
      </c>
      <c r="D41" s="486">
        <f t="shared" si="0"/>
        <v>5.22</v>
      </c>
      <c r="E41" s="476">
        <f t="shared" si="1"/>
        <v>3.48</v>
      </c>
      <c r="F41" s="487">
        <f t="shared" si="2"/>
        <v>8.7</v>
      </c>
      <c r="G41" s="474">
        <v>147</v>
      </c>
      <c r="H41" s="487">
        <f t="shared" si="3"/>
        <v>13.23</v>
      </c>
      <c r="I41" s="487">
        <f t="shared" si="4"/>
        <v>8.82</v>
      </c>
      <c r="J41" s="486">
        <f t="shared" si="5"/>
        <v>22.05</v>
      </c>
      <c r="K41" s="474">
        <v>136</v>
      </c>
      <c r="L41" s="487">
        <f t="shared" si="6"/>
        <v>16.32</v>
      </c>
      <c r="M41" s="486">
        <f t="shared" si="7"/>
        <v>10.88</v>
      </c>
      <c r="N41" s="487">
        <f t="shared" si="8"/>
        <v>27.200000000000003</v>
      </c>
      <c r="O41" s="474">
        <v>163</v>
      </c>
      <c r="P41" s="486">
        <f t="shared" si="9"/>
        <v>24.45</v>
      </c>
      <c r="Q41" s="487">
        <f t="shared" si="10"/>
        <v>16.3</v>
      </c>
      <c r="R41" s="487">
        <f t="shared" si="11"/>
        <v>40.75</v>
      </c>
      <c r="S41" s="480">
        <f t="shared" si="12"/>
        <v>533</v>
      </c>
      <c r="T41" s="487">
        <f t="shared" si="13"/>
        <v>59.22</v>
      </c>
      <c r="U41" s="487">
        <f t="shared" si="14"/>
        <v>39.480000000000004</v>
      </c>
      <c r="V41" s="487">
        <f t="shared" si="15"/>
        <v>98.7</v>
      </c>
    </row>
    <row r="42" spans="1:22" ht="13.5" customHeight="1">
      <c r="A42" s="5">
        <v>31</v>
      </c>
      <c r="B42" s="321" t="s">
        <v>908</v>
      </c>
      <c r="C42" s="474">
        <v>98</v>
      </c>
      <c r="D42" s="486">
        <f t="shared" si="0"/>
        <v>5.88</v>
      </c>
      <c r="E42" s="476">
        <f t="shared" si="1"/>
        <v>3.92</v>
      </c>
      <c r="F42" s="487">
        <f t="shared" si="2"/>
        <v>9.8</v>
      </c>
      <c r="G42" s="474">
        <v>66</v>
      </c>
      <c r="H42" s="487">
        <f t="shared" si="3"/>
        <v>5.94</v>
      </c>
      <c r="I42" s="487">
        <f t="shared" si="4"/>
        <v>3.96</v>
      </c>
      <c r="J42" s="486">
        <f t="shared" si="5"/>
        <v>9.9</v>
      </c>
      <c r="K42" s="474">
        <v>87</v>
      </c>
      <c r="L42" s="487">
        <f t="shared" si="6"/>
        <v>10.44</v>
      </c>
      <c r="M42" s="486">
        <f t="shared" si="7"/>
        <v>6.96</v>
      </c>
      <c r="N42" s="487">
        <f t="shared" si="8"/>
        <v>17.4</v>
      </c>
      <c r="O42" s="474">
        <v>73</v>
      </c>
      <c r="P42" s="486">
        <f t="shared" si="9"/>
        <v>10.95</v>
      </c>
      <c r="Q42" s="487">
        <f t="shared" si="10"/>
        <v>7.3</v>
      </c>
      <c r="R42" s="487">
        <f t="shared" si="11"/>
        <v>18.25</v>
      </c>
      <c r="S42" s="480">
        <f t="shared" si="12"/>
        <v>324</v>
      </c>
      <c r="T42" s="487">
        <f t="shared" si="13"/>
        <v>33.209999999999994</v>
      </c>
      <c r="U42" s="487">
        <f t="shared" si="14"/>
        <v>22.14</v>
      </c>
      <c r="V42" s="487">
        <f t="shared" si="15"/>
        <v>55.349999999999994</v>
      </c>
    </row>
    <row r="43" spans="1:22" ht="13.5" customHeight="1">
      <c r="A43" s="5">
        <v>32</v>
      </c>
      <c r="B43" s="321" t="s">
        <v>909</v>
      </c>
      <c r="C43" s="474">
        <v>113</v>
      </c>
      <c r="D43" s="486">
        <f t="shared" si="0"/>
        <v>6.78</v>
      </c>
      <c r="E43" s="476">
        <f t="shared" si="1"/>
        <v>4.52</v>
      </c>
      <c r="F43" s="487">
        <f t="shared" si="2"/>
        <v>11.3</v>
      </c>
      <c r="G43" s="474">
        <v>103</v>
      </c>
      <c r="H43" s="487">
        <f t="shared" si="3"/>
        <v>9.27</v>
      </c>
      <c r="I43" s="487">
        <f t="shared" si="4"/>
        <v>6.18</v>
      </c>
      <c r="J43" s="486">
        <f t="shared" si="5"/>
        <v>15.45</v>
      </c>
      <c r="K43" s="474">
        <v>95</v>
      </c>
      <c r="L43" s="487">
        <f t="shared" si="6"/>
        <v>11.4</v>
      </c>
      <c r="M43" s="486">
        <f t="shared" si="7"/>
        <v>7.6</v>
      </c>
      <c r="N43" s="487">
        <f t="shared" si="8"/>
        <v>19</v>
      </c>
      <c r="O43" s="474">
        <v>114</v>
      </c>
      <c r="P43" s="486">
        <f t="shared" si="9"/>
        <v>17.1</v>
      </c>
      <c r="Q43" s="487">
        <f t="shared" si="10"/>
        <v>11.4</v>
      </c>
      <c r="R43" s="487">
        <f t="shared" si="11"/>
        <v>28.5</v>
      </c>
      <c r="S43" s="480">
        <f t="shared" si="12"/>
        <v>425</v>
      </c>
      <c r="T43" s="487">
        <f t="shared" si="13"/>
        <v>44.550000000000004</v>
      </c>
      <c r="U43" s="487">
        <f t="shared" si="14"/>
        <v>29.699999999999996</v>
      </c>
      <c r="V43" s="487">
        <f t="shared" si="15"/>
        <v>74.25</v>
      </c>
    </row>
    <row r="44" spans="1:22" ht="13.5" customHeight="1">
      <c r="A44" s="5">
        <v>33</v>
      </c>
      <c r="B44" s="321" t="s">
        <v>910</v>
      </c>
      <c r="C44" s="474">
        <v>139</v>
      </c>
      <c r="D44" s="486">
        <f t="shared" si="0"/>
        <v>8.34</v>
      </c>
      <c r="E44" s="476">
        <f t="shared" si="1"/>
        <v>5.56</v>
      </c>
      <c r="F44" s="487">
        <f t="shared" si="2"/>
        <v>13.899999999999999</v>
      </c>
      <c r="G44" s="474">
        <v>234</v>
      </c>
      <c r="H44" s="487">
        <f t="shared" si="3"/>
        <v>21.06</v>
      </c>
      <c r="I44" s="487">
        <f t="shared" si="4"/>
        <v>14.04</v>
      </c>
      <c r="J44" s="486">
        <f t="shared" si="5"/>
        <v>35.099999999999994</v>
      </c>
      <c r="K44" s="474">
        <v>217</v>
      </c>
      <c r="L44" s="487">
        <f t="shared" si="6"/>
        <v>26.04</v>
      </c>
      <c r="M44" s="486">
        <f t="shared" si="7"/>
        <v>17.36</v>
      </c>
      <c r="N44" s="487">
        <f t="shared" si="8"/>
        <v>43.4</v>
      </c>
      <c r="O44" s="474">
        <v>260</v>
      </c>
      <c r="P44" s="486">
        <f t="shared" si="9"/>
        <v>39</v>
      </c>
      <c r="Q44" s="487">
        <f t="shared" si="10"/>
        <v>26</v>
      </c>
      <c r="R44" s="487">
        <f t="shared" si="11"/>
        <v>65</v>
      </c>
      <c r="S44" s="480">
        <f t="shared" si="12"/>
        <v>850</v>
      </c>
      <c r="T44" s="487">
        <f t="shared" si="13"/>
        <v>94.44</v>
      </c>
      <c r="U44" s="487">
        <f t="shared" si="14"/>
        <v>62.959999999999994</v>
      </c>
      <c r="V44" s="487">
        <f t="shared" si="15"/>
        <v>157.39999999999998</v>
      </c>
    </row>
    <row r="45" spans="1:22" ht="13.5" customHeight="1">
      <c r="A45" s="5">
        <v>34</v>
      </c>
      <c r="B45" s="321" t="s">
        <v>911</v>
      </c>
      <c r="C45" s="474">
        <v>147</v>
      </c>
      <c r="D45" s="486">
        <f t="shared" si="0"/>
        <v>8.82</v>
      </c>
      <c r="E45" s="476">
        <f t="shared" si="1"/>
        <v>5.88</v>
      </c>
      <c r="F45" s="487">
        <f t="shared" si="2"/>
        <v>14.7</v>
      </c>
      <c r="G45" s="474">
        <v>144</v>
      </c>
      <c r="H45" s="487">
        <f t="shared" si="3"/>
        <v>12.96</v>
      </c>
      <c r="I45" s="487">
        <f t="shared" si="4"/>
        <v>8.64</v>
      </c>
      <c r="J45" s="486">
        <f t="shared" si="5"/>
        <v>21.6</v>
      </c>
      <c r="K45" s="474">
        <v>133</v>
      </c>
      <c r="L45" s="487">
        <f t="shared" si="6"/>
        <v>15.96</v>
      </c>
      <c r="M45" s="486">
        <f t="shared" si="7"/>
        <v>10.64</v>
      </c>
      <c r="N45" s="487">
        <f t="shared" si="8"/>
        <v>26.6</v>
      </c>
      <c r="O45" s="474">
        <v>160</v>
      </c>
      <c r="P45" s="486">
        <f t="shared" si="9"/>
        <v>24</v>
      </c>
      <c r="Q45" s="487">
        <f t="shared" si="10"/>
        <v>16</v>
      </c>
      <c r="R45" s="487">
        <f t="shared" si="11"/>
        <v>40</v>
      </c>
      <c r="S45" s="480">
        <f t="shared" si="12"/>
        <v>584</v>
      </c>
      <c r="T45" s="487">
        <f t="shared" si="13"/>
        <v>61.74</v>
      </c>
      <c r="U45" s="487">
        <f t="shared" si="14"/>
        <v>41.16</v>
      </c>
      <c r="V45" s="487">
        <f t="shared" si="15"/>
        <v>102.9</v>
      </c>
    </row>
    <row r="46" spans="1:22" ht="13.5" customHeight="1">
      <c r="A46" s="5">
        <v>35</v>
      </c>
      <c r="B46" s="321" t="s">
        <v>912</v>
      </c>
      <c r="C46" s="474">
        <v>139</v>
      </c>
      <c r="D46" s="486">
        <f t="shared" si="0"/>
        <v>8.34</v>
      </c>
      <c r="E46" s="476">
        <f t="shared" si="1"/>
        <v>5.56</v>
      </c>
      <c r="F46" s="487">
        <f t="shared" si="2"/>
        <v>13.899999999999999</v>
      </c>
      <c r="G46" s="474">
        <v>214</v>
      </c>
      <c r="H46" s="487">
        <f t="shared" si="3"/>
        <v>19.26</v>
      </c>
      <c r="I46" s="487">
        <f t="shared" si="4"/>
        <v>12.84</v>
      </c>
      <c r="J46" s="486">
        <f t="shared" si="5"/>
        <v>32.1</v>
      </c>
      <c r="K46" s="474">
        <v>199</v>
      </c>
      <c r="L46" s="487">
        <f t="shared" si="6"/>
        <v>23.88</v>
      </c>
      <c r="M46" s="486">
        <f t="shared" si="7"/>
        <v>15.92</v>
      </c>
      <c r="N46" s="487">
        <f t="shared" si="8"/>
        <v>39.8</v>
      </c>
      <c r="O46" s="474">
        <v>238</v>
      </c>
      <c r="P46" s="486">
        <f t="shared" si="9"/>
        <v>35.7</v>
      </c>
      <c r="Q46" s="487">
        <f t="shared" si="10"/>
        <v>23.8</v>
      </c>
      <c r="R46" s="487">
        <f t="shared" si="11"/>
        <v>59.5</v>
      </c>
      <c r="S46" s="480">
        <f t="shared" si="12"/>
        <v>790</v>
      </c>
      <c r="T46" s="487">
        <f t="shared" si="13"/>
        <v>87.18</v>
      </c>
      <c r="U46" s="487">
        <f t="shared" si="14"/>
        <v>58.120000000000005</v>
      </c>
      <c r="V46" s="487">
        <f t="shared" si="15"/>
        <v>145.3</v>
      </c>
    </row>
    <row r="47" spans="1:22" ht="13.5" customHeight="1">
      <c r="A47" s="5">
        <v>36</v>
      </c>
      <c r="B47" s="321" t="s">
        <v>913</v>
      </c>
      <c r="C47" s="474">
        <v>102</v>
      </c>
      <c r="D47" s="486">
        <f t="shared" si="0"/>
        <v>6.12</v>
      </c>
      <c r="E47" s="476">
        <f t="shared" si="1"/>
        <v>4.08</v>
      </c>
      <c r="F47" s="487">
        <f t="shared" si="2"/>
        <v>10.2</v>
      </c>
      <c r="G47" s="474">
        <v>172</v>
      </c>
      <c r="H47" s="487">
        <f t="shared" si="3"/>
        <v>15.48</v>
      </c>
      <c r="I47" s="487">
        <f t="shared" si="4"/>
        <v>10.32</v>
      </c>
      <c r="J47" s="486">
        <f t="shared" si="5"/>
        <v>25.8</v>
      </c>
      <c r="K47" s="474">
        <v>190</v>
      </c>
      <c r="L47" s="487">
        <f t="shared" si="6"/>
        <v>22.8</v>
      </c>
      <c r="M47" s="486">
        <f t="shared" si="7"/>
        <v>15.2</v>
      </c>
      <c r="N47" s="487">
        <f t="shared" si="8"/>
        <v>38</v>
      </c>
      <c r="O47" s="474">
        <v>191</v>
      </c>
      <c r="P47" s="486">
        <f t="shared" si="9"/>
        <v>28.65</v>
      </c>
      <c r="Q47" s="487">
        <f t="shared" si="10"/>
        <v>19.1</v>
      </c>
      <c r="R47" s="487">
        <f t="shared" si="11"/>
        <v>47.75</v>
      </c>
      <c r="S47" s="480">
        <f t="shared" si="12"/>
        <v>655</v>
      </c>
      <c r="T47" s="487">
        <f t="shared" si="13"/>
        <v>73.05000000000001</v>
      </c>
      <c r="U47" s="487">
        <f t="shared" si="14"/>
        <v>48.7</v>
      </c>
      <c r="V47" s="487">
        <f t="shared" si="15"/>
        <v>121.75000000000001</v>
      </c>
    </row>
    <row r="48" spans="1:22" ht="13.5" customHeight="1">
      <c r="A48" s="5">
        <v>37</v>
      </c>
      <c r="B48" s="321" t="s">
        <v>914</v>
      </c>
      <c r="C48" s="474">
        <v>142</v>
      </c>
      <c r="D48" s="486">
        <f t="shared" si="0"/>
        <v>8.52</v>
      </c>
      <c r="E48" s="476">
        <f t="shared" si="1"/>
        <v>5.68</v>
      </c>
      <c r="F48" s="487">
        <f t="shared" si="2"/>
        <v>14.2</v>
      </c>
      <c r="G48" s="474">
        <v>239</v>
      </c>
      <c r="H48" s="487">
        <f t="shared" si="3"/>
        <v>21.51</v>
      </c>
      <c r="I48" s="487">
        <f t="shared" si="4"/>
        <v>14.34</v>
      </c>
      <c r="J48" s="486">
        <f t="shared" si="5"/>
        <v>35.85</v>
      </c>
      <c r="K48" s="474">
        <v>287</v>
      </c>
      <c r="L48" s="487">
        <f t="shared" si="6"/>
        <v>34.44</v>
      </c>
      <c r="M48" s="486">
        <f t="shared" si="7"/>
        <v>22.96</v>
      </c>
      <c r="N48" s="487">
        <f t="shared" si="8"/>
        <v>57.4</v>
      </c>
      <c r="O48" s="474">
        <v>266</v>
      </c>
      <c r="P48" s="486">
        <f t="shared" si="9"/>
        <v>39.9</v>
      </c>
      <c r="Q48" s="487">
        <f t="shared" si="10"/>
        <v>26.6</v>
      </c>
      <c r="R48" s="487">
        <f t="shared" si="11"/>
        <v>66.5</v>
      </c>
      <c r="S48" s="480">
        <f t="shared" si="12"/>
        <v>934</v>
      </c>
      <c r="T48" s="487">
        <f t="shared" si="13"/>
        <v>104.37</v>
      </c>
      <c r="U48" s="487">
        <f t="shared" si="14"/>
        <v>69.58000000000001</v>
      </c>
      <c r="V48" s="487">
        <f t="shared" si="15"/>
        <v>173.95000000000002</v>
      </c>
    </row>
    <row r="49" spans="1:22" ht="13.5" customHeight="1">
      <c r="A49" s="5">
        <v>38</v>
      </c>
      <c r="B49" s="321" t="s">
        <v>915</v>
      </c>
      <c r="C49" s="474">
        <v>119</v>
      </c>
      <c r="D49" s="486">
        <f t="shared" si="0"/>
        <v>7.14</v>
      </c>
      <c r="E49" s="476">
        <f t="shared" si="1"/>
        <v>4.76</v>
      </c>
      <c r="F49" s="487">
        <f t="shared" si="2"/>
        <v>11.899999999999999</v>
      </c>
      <c r="G49" s="474">
        <v>200</v>
      </c>
      <c r="H49" s="487">
        <f t="shared" si="3"/>
        <v>18</v>
      </c>
      <c r="I49" s="487">
        <f t="shared" si="4"/>
        <v>12</v>
      </c>
      <c r="J49" s="486">
        <f t="shared" si="5"/>
        <v>30</v>
      </c>
      <c r="K49" s="474">
        <v>186</v>
      </c>
      <c r="L49" s="487">
        <f t="shared" si="6"/>
        <v>22.32</v>
      </c>
      <c r="M49" s="486">
        <f t="shared" si="7"/>
        <v>14.88</v>
      </c>
      <c r="N49" s="487">
        <f t="shared" si="8"/>
        <v>37.2</v>
      </c>
      <c r="O49" s="474">
        <v>223</v>
      </c>
      <c r="P49" s="486">
        <f t="shared" si="9"/>
        <v>33.45</v>
      </c>
      <c r="Q49" s="487">
        <f t="shared" si="10"/>
        <v>22.3</v>
      </c>
      <c r="R49" s="487">
        <f t="shared" si="11"/>
        <v>55.75</v>
      </c>
      <c r="S49" s="480">
        <f t="shared" si="12"/>
        <v>728</v>
      </c>
      <c r="T49" s="487">
        <f t="shared" si="13"/>
        <v>80.91</v>
      </c>
      <c r="U49" s="487">
        <f t="shared" si="14"/>
        <v>53.94</v>
      </c>
      <c r="V49" s="487">
        <f t="shared" si="15"/>
        <v>134.85</v>
      </c>
    </row>
    <row r="50" spans="1:22" ht="13.5" customHeight="1">
      <c r="A50" s="3" t="s">
        <v>14</v>
      </c>
      <c r="B50" s="9"/>
      <c r="C50" s="474">
        <f>SUM(C12:C49)</f>
        <v>6148</v>
      </c>
      <c r="D50" s="486">
        <f t="shared" si="0"/>
        <v>368.88</v>
      </c>
      <c r="E50" s="476">
        <f t="shared" si="1"/>
        <v>245.92</v>
      </c>
      <c r="F50" s="487">
        <f t="shared" si="2"/>
        <v>614.8</v>
      </c>
      <c r="G50" s="474">
        <f>SUM(G12:G49)</f>
        <v>9657</v>
      </c>
      <c r="H50" s="487">
        <f t="shared" si="3"/>
        <v>869.13</v>
      </c>
      <c r="I50" s="487">
        <f t="shared" si="4"/>
        <v>579.42</v>
      </c>
      <c r="J50" s="486">
        <f t="shared" si="5"/>
        <v>1448.55</v>
      </c>
      <c r="K50" s="474">
        <f>SUM(K12:K49)</f>
        <v>9208</v>
      </c>
      <c r="L50" s="487">
        <f t="shared" si="6"/>
        <v>1104.96</v>
      </c>
      <c r="M50" s="486">
        <f t="shared" si="7"/>
        <v>736.64</v>
      </c>
      <c r="N50" s="487">
        <f t="shared" si="8"/>
        <v>1841.6</v>
      </c>
      <c r="O50" s="474">
        <f>SUM(O12:O49)</f>
        <v>10747</v>
      </c>
      <c r="P50" s="486">
        <f t="shared" si="9"/>
        <v>1612.05</v>
      </c>
      <c r="Q50" s="487">
        <f t="shared" si="10"/>
        <v>1074.7</v>
      </c>
      <c r="R50" s="487">
        <f t="shared" si="11"/>
        <v>2686.75</v>
      </c>
      <c r="S50" s="480">
        <f t="shared" si="12"/>
        <v>35760</v>
      </c>
      <c r="T50" s="487">
        <f t="shared" si="13"/>
        <v>3955.0200000000004</v>
      </c>
      <c r="U50" s="487">
        <f t="shared" si="14"/>
        <v>2636.6800000000003</v>
      </c>
      <c r="V50" s="487">
        <f t="shared" si="15"/>
        <v>6591.700000000001</v>
      </c>
    </row>
    <row r="51" spans="1:22" ht="13.5" customHeight="1">
      <c r="A51" s="12"/>
      <c r="B51" s="13"/>
      <c r="C51" s="531"/>
      <c r="D51" s="384"/>
      <c r="E51" s="532"/>
      <c r="F51" s="533"/>
      <c r="G51" s="531"/>
      <c r="H51" s="533"/>
      <c r="I51" s="533"/>
      <c r="J51" s="384"/>
      <c r="K51" s="531"/>
      <c r="L51" s="533"/>
      <c r="M51" s="384"/>
      <c r="N51" s="533"/>
      <c r="O51" s="531"/>
      <c r="P51" s="384"/>
      <c r="Q51" s="533"/>
      <c r="R51" s="533"/>
      <c r="S51" s="534"/>
      <c r="T51" s="533"/>
      <c r="U51" s="533"/>
      <c r="V51" s="533"/>
    </row>
    <row r="54" spans="19:23" ht="14.25" customHeight="1">
      <c r="S54" s="594" t="s">
        <v>1086</v>
      </c>
      <c r="T54" s="594"/>
      <c r="U54" s="594"/>
      <c r="V54" s="594"/>
      <c r="W54" s="594"/>
    </row>
    <row r="55" spans="19:23" ht="15" customHeight="1">
      <c r="S55" s="594"/>
      <c r="T55" s="594"/>
      <c r="U55" s="594"/>
      <c r="V55" s="594"/>
      <c r="W55" s="594"/>
    </row>
    <row r="56" spans="19:23" ht="15" customHeight="1">
      <c r="S56" s="594"/>
      <c r="T56" s="594"/>
      <c r="U56" s="594"/>
      <c r="V56" s="594"/>
      <c r="W56" s="594"/>
    </row>
    <row r="57" spans="19:23" ht="15" customHeight="1">
      <c r="S57" s="594"/>
      <c r="T57" s="594"/>
      <c r="U57" s="594"/>
      <c r="V57" s="594"/>
      <c r="W57" s="594"/>
    </row>
  </sheetData>
  <sheetProtection/>
  <mergeCells count="21">
    <mergeCell ref="C9:C10"/>
    <mergeCell ref="U1:V1"/>
    <mergeCell ref="E2:P2"/>
    <mergeCell ref="C4:Q4"/>
    <mergeCell ref="S8:V8"/>
    <mergeCell ref="G9:G10"/>
    <mergeCell ref="T9:V9"/>
    <mergeCell ref="C8:F8"/>
    <mergeCell ref="S9:S10"/>
    <mergeCell ref="P9:R9"/>
    <mergeCell ref="D9:F9"/>
    <mergeCell ref="S54:W57"/>
    <mergeCell ref="H9:J9"/>
    <mergeCell ref="A8:A10"/>
    <mergeCell ref="O8:R8"/>
    <mergeCell ref="K8:N8"/>
    <mergeCell ref="G8:J8"/>
    <mergeCell ref="L9:N9"/>
    <mergeCell ref="K9:K10"/>
    <mergeCell ref="B8:B10"/>
    <mergeCell ref="O9:O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67.xml><?xml version="1.0" encoding="utf-8"?>
<worksheet xmlns="http://schemas.openxmlformats.org/spreadsheetml/2006/main" xmlns:r="http://schemas.openxmlformats.org/officeDocument/2006/relationships">
  <sheetPr>
    <pageSetUpPr fitToPage="1"/>
  </sheetPr>
  <dimension ref="A1:S58"/>
  <sheetViews>
    <sheetView zoomScaleSheetLayoutView="115" zoomScalePageLayoutView="0" workbookViewId="0" topLeftCell="A31">
      <selection activeCell="J55" sqref="J55:N58"/>
    </sheetView>
  </sheetViews>
  <sheetFormatPr defaultColWidth="8.8515625" defaultRowHeight="12.75"/>
  <cols>
    <col min="1" max="1" width="7.421875" style="73" customWidth="1"/>
    <col min="2" max="2" width="12.7109375" style="73" customWidth="1"/>
    <col min="3" max="3" width="9.8515625" style="73" customWidth="1"/>
    <col min="4" max="4" width="11.7109375" style="73" customWidth="1"/>
    <col min="5" max="5" width="11.28125" style="73" customWidth="1"/>
    <col min="6" max="6" width="15.421875" style="73" customWidth="1"/>
    <col min="7" max="7" width="13.8515625" style="73" customWidth="1"/>
    <col min="8" max="8" width="13.28125" style="73" customWidth="1"/>
    <col min="9" max="9" width="14.8515625" style="73" customWidth="1"/>
    <col min="10" max="10" width="18.421875" style="73" customWidth="1"/>
    <col min="11" max="11" width="14.00390625" style="73" customWidth="1"/>
    <col min="12" max="12" width="16.28125" style="73" customWidth="1"/>
    <col min="13" max="16384" width="8.8515625" style="73" customWidth="1"/>
  </cols>
  <sheetData>
    <row r="1" spans="2:12" ht="15">
      <c r="B1" s="16"/>
      <c r="C1" s="16"/>
      <c r="D1" s="16"/>
      <c r="E1" s="16"/>
      <c r="F1" s="1"/>
      <c r="G1" s="1"/>
      <c r="H1" s="16"/>
      <c r="J1" s="40"/>
      <c r="K1" s="670" t="s">
        <v>533</v>
      </c>
      <c r="L1" s="670"/>
    </row>
    <row r="2" spans="2:10" ht="15.75">
      <c r="B2" s="572" t="s">
        <v>0</v>
      </c>
      <c r="C2" s="572"/>
      <c r="D2" s="572"/>
      <c r="E2" s="572"/>
      <c r="F2" s="572"/>
      <c r="G2" s="572"/>
      <c r="H2" s="572"/>
      <c r="I2" s="572"/>
      <c r="J2" s="572"/>
    </row>
    <row r="3" spans="2:10" ht="20.25">
      <c r="B3" s="573" t="s">
        <v>693</v>
      </c>
      <c r="C3" s="573"/>
      <c r="D3" s="573"/>
      <c r="E3" s="573"/>
      <c r="F3" s="573"/>
      <c r="G3" s="573"/>
      <c r="H3" s="573"/>
      <c r="I3" s="573"/>
      <c r="J3" s="573"/>
    </row>
    <row r="4" spans="2:10" ht="20.25">
      <c r="B4" s="123"/>
      <c r="C4" s="123"/>
      <c r="D4" s="123"/>
      <c r="E4" s="123"/>
      <c r="F4" s="123"/>
      <c r="G4" s="123"/>
      <c r="H4" s="123"/>
      <c r="I4" s="123"/>
      <c r="J4" s="123"/>
    </row>
    <row r="5" spans="2:12" ht="15" customHeight="1">
      <c r="B5" s="859" t="s">
        <v>827</v>
      </c>
      <c r="C5" s="859"/>
      <c r="D5" s="859"/>
      <c r="E5" s="859"/>
      <c r="F5" s="859"/>
      <c r="G5" s="859"/>
      <c r="H5" s="859"/>
      <c r="I5" s="859"/>
      <c r="J5" s="859"/>
      <c r="K5" s="859"/>
      <c r="L5" s="859"/>
    </row>
    <row r="6" spans="1:3" ht="14.25">
      <c r="A6" s="566" t="s">
        <v>876</v>
      </c>
      <c r="B6" s="566"/>
      <c r="C6" s="32"/>
    </row>
    <row r="7" spans="1:12" ht="15" customHeight="1">
      <c r="A7" s="851" t="s">
        <v>101</v>
      </c>
      <c r="B7" s="846" t="s">
        <v>3</v>
      </c>
      <c r="C7" s="855" t="s">
        <v>19</v>
      </c>
      <c r="D7" s="855"/>
      <c r="E7" s="855"/>
      <c r="F7" s="855"/>
      <c r="G7" s="856" t="s">
        <v>20</v>
      </c>
      <c r="H7" s="857"/>
      <c r="I7" s="857"/>
      <c r="J7" s="858"/>
      <c r="K7" s="846" t="s">
        <v>373</v>
      </c>
      <c r="L7" s="843" t="s">
        <v>665</v>
      </c>
    </row>
    <row r="8" spans="1:12" ht="30.75" customHeight="1">
      <c r="A8" s="852"/>
      <c r="B8" s="854"/>
      <c r="C8" s="843" t="s">
        <v>232</v>
      </c>
      <c r="D8" s="846" t="s">
        <v>430</v>
      </c>
      <c r="E8" s="860" t="s">
        <v>89</v>
      </c>
      <c r="F8" s="861"/>
      <c r="G8" s="847" t="s">
        <v>232</v>
      </c>
      <c r="H8" s="843" t="s">
        <v>430</v>
      </c>
      <c r="I8" s="844" t="s">
        <v>89</v>
      </c>
      <c r="J8" s="845"/>
      <c r="K8" s="854"/>
      <c r="L8" s="843"/>
    </row>
    <row r="9" spans="1:15" ht="69.75" customHeight="1">
      <c r="A9" s="853"/>
      <c r="B9" s="847"/>
      <c r="C9" s="843"/>
      <c r="D9" s="847"/>
      <c r="E9" s="488" t="s">
        <v>766</v>
      </c>
      <c r="F9" s="488" t="s">
        <v>431</v>
      </c>
      <c r="G9" s="843"/>
      <c r="H9" s="843"/>
      <c r="I9" s="83" t="s">
        <v>766</v>
      </c>
      <c r="J9" s="83" t="s">
        <v>431</v>
      </c>
      <c r="K9" s="847"/>
      <c r="L9" s="843"/>
      <c r="M9" s="107"/>
      <c r="N9" s="107"/>
      <c r="O9" s="107"/>
    </row>
    <row r="10" spans="1:15" ht="14.25">
      <c r="A10" s="152">
        <v>1</v>
      </c>
      <c r="B10" s="151">
        <v>2</v>
      </c>
      <c r="C10" s="152">
        <v>3</v>
      </c>
      <c r="D10" s="151">
        <v>4</v>
      </c>
      <c r="E10" s="152">
        <v>5</v>
      </c>
      <c r="F10" s="151">
        <v>6</v>
      </c>
      <c r="G10" s="152">
        <v>7</v>
      </c>
      <c r="H10" s="151">
        <v>8</v>
      </c>
      <c r="I10" s="152">
        <v>9</v>
      </c>
      <c r="J10" s="151">
        <v>10</v>
      </c>
      <c r="K10" s="152" t="s">
        <v>541</v>
      </c>
      <c r="L10" s="151">
        <v>12</v>
      </c>
      <c r="M10" s="107"/>
      <c r="N10" s="107"/>
      <c r="O10" s="107"/>
    </row>
    <row r="11" spans="1:15" ht="13.5" customHeight="1">
      <c r="A11" s="5">
        <v>1</v>
      </c>
      <c r="B11" s="156" t="s">
        <v>878</v>
      </c>
      <c r="C11" s="489">
        <v>450242</v>
      </c>
      <c r="D11" s="490">
        <v>7363</v>
      </c>
      <c r="E11" s="489">
        <v>7363</v>
      </c>
      <c r="F11" s="323"/>
      <c r="G11" s="489">
        <v>243736</v>
      </c>
      <c r="H11" s="490">
        <v>2908</v>
      </c>
      <c r="I11" s="489">
        <v>2908</v>
      </c>
      <c r="J11" s="323"/>
      <c r="K11" s="489">
        <f>E11+F11+I11+J11</f>
        <v>10271</v>
      </c>
      <c r="L11" s="323"/>
      <c r="M11" s="107"/>
      <c r="N11" s="107"/>
      <c r="O11" s="107"/>
    </row>
    <row r="12" spans="1:15" ht="13.5" customHeight="1">
      <c r="A12" s="5">
        <v>2</v>
      </c>
      <c r="B12" s="156" t="s">
        <v>879</v>
      </c>
      <c r="C12" s="489">
        <v>300187</v>
      </c>
      <c r="D12" s="490">
        <v>4568</v>
      </c>
      <c r="E12" s="489">
        <v>4568</v>
      </c>
      <c r="F12" s="323"/>
      <c r="G12" s="489">
        <v>152068</v>
      </c>
      <c r="H12" s="490">
        <v>1804</v>
      </c>
      <c r="I12" s="489">
        <v>1804</v>
      </c>
      <c r="J12" s="323"/>
      <c r="K12" s="489">
        <f aca="true" t="shared" si="0" ref="K12:K49">E12+F12+I12+J12</f>
        <v>6372</v>
      </c>
      <c r="L12" s="323"/>
      <c r="M12" s="107"/>
      <c r="N12" s="107"/>
      <c r="O12" s="107"/>
    </row>
    <row r="13" spans="1:15" ht="13.5" customHeight="1">
      <c r="A13" s="5">
        <v>3</v>
      </c>
      <c r="B13" s="156" t="s">
        <v>880</v>
      </c>
      <c r="C13" s="489">
        <v>267195</v>
      </c>
      <c r="D13" s="490">
        <v>4269</v>
      </c>
      <c r="E13" s="489">
        <v>4269</v>
      </c>
      <c r="F13" s="323"/>
      <c r="G13" s="489">
        <v>157365</v>
      </c>
      <c r="H13" s="490">
        <v>1686</v>
      </c>
      <c r="I13" s="489">
        <v>1686</v>
      </c>
      <c r="J13" s="323"/>
      <c r="K13" s="489">
        <f t="shared" si="0"/>
        <v>5955</v>
      </c>
      <c r="L13" s="323"/>
      <c r="M13" s="107"/>
      <c r="N13" s="107"/>
      <c r="O13" s="107"/>
    </row>
    <row r="14" spans="1:15" ht="13.5" customHeight="1">
      <c r="A14" s="5">
        <v>4</v>
      </c>
      <c r="B14" s="156" t="s">
        <v>881</v>
      </c>
      <c r="C14" s="489">
        <v>160752</v>
      </c>
      <c r="D14" s="490">
        <v>2963</v>
      </c>
      <c r="E14" s="489">
        <v>2963</v>
      </c>
      <c r="F14" s="323"/>
      <c r="G14" s="489">
        <v>99925</v>
      </c>
      <c r="H14" s="490">
        <v>1170</v>
      </c>
      <c r="I14" s="489">
        <v>1170</v>
      </c>
      <c r="J14" s="323"/>
      <c r="K14" s="489">
        <f t="shared" si="0"/>
        <v>4133</v>
      </c>
      <c r="L14" s="323"/>
      <c r="M14" s="107"/>
      <c r="N14" s="107"/>
      <c r="O14" s="107"/>
    </row>
    <row r="15" spans="1:15" ht="13.5" customHeight="1">
      <c r="A15" s="5">
        <v>5</v>
      </c>
      <c r="B15" s="156" t="s">
        <v>882</v>
      </c>
      <c r="C15" s="489">
        <v>297446</v>
      </c>
      <c r="D15" s="490">
        <v>5064</v>
      </c>
      <c r="E15" s="489">
        <v>5064</v>
      </c>
      <c r="F15" s="323"/>
      <c r="G15" s="489">
        <v>183689</v>
      </c>
      <c r="H15" s="490">
        <v>2000</v>
      </c>
      <c r="I15" s="489">
        <v>2000</v>
      </c>
      <c r="J15" s="323"/>
      <c r="K15" s="489">
        <f t="shared" si="0"/>
        <v>7064</v>
      </c>
      <c r="L15" s="323"/>
      <c r="M15" s="107"/>
      <c r="N15" s="107"/>
      <c r="O15" s="107"/>
    </row>
    <row r="16" spans="1:15" ht="13.5" customHeight="1">
      <c r="A16" s="5">
        <v>6</v>
      </c>
      <c r="B16" s="156" t="s">
        <v>883</v>
      </c>
      <c r="C16" s="489">
        <v>168832</v>
      </c>
      <c r="D16" s="490">
        <v>3148</v>
      </c>
      <c r="E16" s="489">
        <v>3148</v>
      </c>
      <c r="F16" s="323"/>
      <c r="G16" s="489">
        <v>106617</v>
      </c>
      <c r="H16" s="490">
        <v>1243</v>
      </c>
      <c r="I16" s="489">
        <v>1243</v>
      </c>
      <c r="J16" s="323"/>
      <c r="K16" s="489">
        <f t="shared" si="0"/>
        <v>4391</v>
      </c>
      <c r="L16" s="323"/>
      <c r="M16" s="107"/>
      <c r="N16" s="107"/>
      <c r="O16" s="107"/>
    </row>
    <row r="17" spans="1:15" ht="13.5" customHeight="1">
      <c r="A17" s="5">
        <v>7</v>
      </c>
      <c r="B17" s="156" t="s">
        <v>884</v>
      </c>
      <c r="C17" s="489">
        <v>461157</v>
      </c>
      <c r="D17" s="490">
        <v>7953</v>
      </c>
      <c r="E17" s="489">
        <v>7953</v>
      </c>
      <c r="F17" s="323"/>
      <c r="G17" s="489">
        <v>226475</v>
      </c>
      <c r="H17" s="490">
        <v>3141</v>
      </c>
      <c r="I17" s="489">
        <v>3141</v>
      </c>
      <c r="J17" s="323"/>
      <c r="K17" s="489">
        <f t="shared" si="0"/>
        <v>11094</v>
      </c>
      <c r="L17" s="323"/>
      <c r="M17" s="107"/>
      <c r="N17" s="107"/>
      <c r="O17" s="107"/>
    </row>
    <row r="18" spans="1:15" ht="13.5" customHeight="1">
      <c r="A18" s="5">
        <v>8</v>
      </c>
      <c r="B18" s="156" t="s">
        <v>885</v>
      </c>
      <c r="C18" s="489">
        <v>99285</v>
      </c>
      <c r="D18" s="490">
        <v>1850</v>
      </c>
      <c r="E18" s="489">
        <v>1850</v>
      </c>
      <c r="F18" s="323"/>
      <c r="G18" s="489">
        <v>59126</v>
      </c>
      <c r="H18" s="490">
        <v>731</v>
      </c>
      <c r="I18" s="489">
        <v>731</v>
      </c>
      <c r="J18" s="323"/>
      <c r="K18" s="489">
        <f t="shared" si="0"/>
        <v>2581</v>
      </c>
      <c r="L18" s="323"/>
      <c r="M18" s="107"/>
      <c r="N18" s="107"/>
      <c r="O18" s="107"/>
    </row>
    <row r="19" spans="1:15" ht="13.5" customHeight="1">
      <c r="A19" s="5">
        <v>9</v>
      </c>
      <c r="B19" s="156" t="s">
        <v>886</v>
      </c>
      <c r="C19" s="489">
        <v>81334</v>
      </c>
      <c r="D19" s="490">
        <v>1726</v>
      </c>
      <c r="E19" s="489">
        <v>1726</v>
      </c>
      <c r="F19" s="323"/>
      <c r="G19" s="489">
        <v>50099</v>
      </c>
      <c r="H19" s="490">
        <v>682</v>
      </c>
      <c r="I19" s="489">
        <v>682</v>
      </c>
      <c r="J19" s="323"/>
      <c r="K19" s="489">
        <f t="shared" si="0"/>
        <v>2408</v>
      </c>
      <c r="L19" s="323"/>
      <c r="M19" s="107"/>
      <c r="N19" s="107"/>
      <c r="O19" s="107"/>
    </row>
    <row r="20" spans="1:15" ht="13.5" customHeight="1">
      <c r="A20" s="5">
        <v>10</v>
      </c>
      <c r="B20" s="156" t="s">
        <v>887</v>
      </c>
      <c r="C20" s="489">
        <v>249620</v>
      </c>
      <c r="D20" s="490">
        <v>3380</v>
      </c>
      <c r="E20" s="489">
        <v>3380</v>
      </c>
      <c r="F20" s="323"/>
      <c r="G20" s="489">
        <v>132558</v>
      </c>
      <c r="H20" s="490">
        <v>1335</v>
      </c>
      <c r="I20" s="489">
        <v>1335</v>
      </c>
      <c r="J20" s="323"/>
      <c r="K20" s="489">
        <f t="shared" si="0"/>
        <v>4715</v>
      </c>
      <c r="L20" s="323"/>
      <c r="M20" s="107"/>
      <c r="N20" s="107"/>
      <c r="O20" s="107"/>
    </row>
    <row r="21" spans="1:15" ht="13.5" customHeight="1">
      <c r="A21" s="5">
        <v>11</v>
      </c>
      <c r="B21" s="156" t="s">
        <v>888</v>
      </c>
      <c r="C21" s="489">
        <v>311306</v>
      </c>
      <c r="D21" s="490">
        <v>5069</v>
      </c>
      <c r="E21" s="489">
        <v>5069</v>
      </c>
      <c r="F21" s="323"/>
      <c r="G21" s="489">
        <v>182618</v>
      </c>
      <c r="H21" s="490">
        <v>2002</v>
      </c>
      <c r="I21" s="489">
        <v>2002</v>
      </c>
      <c r="J21" s="323"/>
      <c r="K21" s="489">
        <f t="shared" si="0"/>
        <v>7071</v>
      </c>
      <c r="L21" s="323"/>
      <c r="M21" s="107"/>
      <c r="N21" s="107"/>
      <c r="O21" s="107"/>
    </row>
    <row r="22" spans="1:15" ht="13.5" customHeight="1">
      <c r="A22" s="5">
        <v>12</v>
      </c>
      <c r="B22" s="156" t="s">
        <v>889</v>
      </c>
      <c r="C22" s="489">
        <v>470525</v>
      </c>
      <c r="D22" s="490">
        <v>6710</v>
      </c>
      <c r="E22" s="489">
        <v>6710</v>
      </c>
      <c r="F22" s="323"/>
      <c r="G22" s="489">
        <v>271771</v>
      </c>
      <c r="H22" s="490">
        <v>2650</v>
      </c>
      <c r="I22" s="489">
        <v>2650</v>
      </c>
      <c r="J22" s="323"/>
      <c r="K22" s="489">
        <f t="shared" si="0"/>
        <v>9360</v>
      </c>
      <c r="L22" s="323"/>
      <c r="M22" s="107"/>
      <c r="N22" s="107"/>
      <c r="O22" s="107"/>
    </row>
    <row r="23" spans="1:15" ht="13.5" customHeight="1">
      <c r="A23" s="5">
        <v>13</v>
      </c>
      <c r="B23" s="156" t="s">
        <v>890</v>
      </c>
      <c r="C23" s="489">
        <v>286197</v>
      </c>
      <c r="D23" s="490">
        <v>5015</v>
      </c>
      <c r="E23" s="489">
        <v>5015</v>
      </c>
      <c r="F23" s="323"/>
      <c r="G23" s="489">
        <v>180537</v>
      </c>
      <c r="H23" s="490">
        <v>1981</v>
      </c>
      <c r="I23" s="489">
        <v>1981</v>
      </c>
      <c r="J23" s="323"/>
      <c r="K23" s="489">
        <f t="shared" si="0"/>
        <v>6996</v>
      </c>
      <c r="L23" s="323"/>
      <c r="M23" s="107"/>
      <c r="N23" s="107"/>
      <c r="O23" s="107"/>
    </row>
    <row r="24" spans="1:15" ht="13.5" customHeight="1">
      <c r="A24" s="5">
        <v>14</v>
      </c>
      <c r="B24" s="156" t="s">
        <v>891</v>
      </c>
      <c r="C24" s="489">
        <v>267946</v>
      </c>
      <c r="D24" s="490">
        <v>4153</v>
      </c>
      <c r="E24" s="489">
        <v>4153</v>
      </c>
      <c r="F24" s="323"/>
      <c r="G24" s="489">
        <v>143593</v>
      </c>
      <c r="H24" s="490">
        <v>1640</v>
      </c>
      <c r="I24" s="489">
        <v>1640</v>
      </c>
      <c r="J24" s="323"/>
      <c r="K24" s="489">
        <f t="shared" si="0"/>
        <v>5793</v>
      </c>
      <c r="L24" s="323"/>
      <c r="M24" s="107"/>
      <c r="N24" s="107"/>
      <c r="O24" s="107"/>
    </row>
    <row r="25" spans="1:15" ht="13.5" customHeight="1">
      <c r="A25" s="5">
        <v>15</v>
      </c>
      <c r="B25" s="156" t="s">
        <v>892</v>
      </c>
      <c r="C25" s="489">
        <v>514990</v>
      </c>
      <c r="D25" s="490">
        <v>7117</v>
      </c>
      <c r="E25" s="489">
        <v>7117</v>
      </c>
      <c r="F25" s="323"/>
      <c r="G25" s="489">
        <v>297836</v>
      </c>
      <c r="H25" s="490">
        <v>2811</v>
      </c>
      <c r="I25" s="489">
        <v>2811</v>
      </c>
      <c r="J25" s="323"/>
      <c r="K25" s="489">
        <f t="shared" si="0"/>
        <v>9928</v>
      </c>
      <c r="L25" s="323"/>
      <c r="M25" s="107"/>
      <c r="N25" s="107"/>
      <c r="O25" s="107"/>
    </row>
    <row r="26" spans="1:15" ht="13.5" customHeight="1">
      <c r="A26" s="5">
        <v>16</v>
      </c>
      <c r="B26" s="156" t="s">
        <v>893</v>
      </c>
      <c r="C26" s="489">
        <v>449507</v>
      </c>
      <c r="D26" s="490">
        <v>5393</v>
      </c>
      <c r="E26" s="489">
        <v>5393</v>
      </c>
      <c r="F26" s="323"/>
      <c r="G26" s="489">
        <v>232633</v>
      </c>
      <c r="H26" s="490">
        <v>2130</v>
      </c>
      <c r="I26" s="489">
        <v>2130</v>
      </c>
      <c r="J26" s="323"/>
      <c r="K26" s="489">
        <f t="shared" si="0"/>
        <v>7523</v>
      </c>
      <c r="L26" s="323"/>
      <c r="M26" s="107"/>
      <c r="N26" s="107"/>
      <c r="O26" s="107"/>
    </row>
    <row r="27" spans="1:15" ht="13.5" customHeight="1">
      <c r="A27" s="5">
        <v>17</v>
      </c>
      <c r="B27" s="156" t="s">
        <v>894</v>
      </c>
      <c r="C27" s="489">
        <v>107642</v>
      </c>
      <c r="D27" s="490">
        <v>1208</v>
      </c>
      <c r="E27" s="489">
        <v>1208</v>
      </c>
      <c r="F27" s="323"/>
      <c r="G27" s="489">
        <v>50687</v>
      </c>
      <c r="H27" s="490">
        <v>477</v>
      </c>
      <c r="I27" s="489">
        <v>477</v>
      </c>
      <c r="J27" s="323"/>
      <c r="K27" s="489">
        <f t="shared" si="0"/>
        <v>1685</v>
      </c>
      <c r="L27" s="323"/>
      <c r="M27" s="107"/>
      <c r="N27" s="107"/>
      <c r="O27" s="107"/>
    </row>
    <row r="28" spans="1:15" ht="13.5" customHeight="1">
      <c r="A28" s="5">
        <v>18</v>
      </c>
      <c r="B28" s="156" t="s">
        <v>895</v>
      </c>
      <c r="C28" s="489">
        <v>350451</v>
      </c>
      <c r="D28" s="490">
        <v>4759</v>
      </c>
      <c r="E28" s="489">
        <v>4759</v>
      </c>
      <c r="F28" s="323"/>
      <c r="G28" s="489">
        <v>198089</v>
      </c>
      <c r="H28" s="490">
        <v>1882</v>
      </c>
      <c r="I28" s="489">
        <v>1882</v>
      </c>
      <c r="J28" s="323"/>
      <c r="K28" s="489">
        <f t="shared" si="0"/>
        <v>6641</v>
      </c>
      <c r="L28" s="323"/>
      <c r="M28" s="107"/>
      <c r="N28" s="107"/>
      <c r="O28" s="107"/>
    </row>
    <row r="29" spans="1:15" ht="13.5" customHeight="1">
      <c r="A29" s="5">
        <v>19</v>
      </c>
      <c r="B29" s="156" t="s">
        <v>896</v>
      </c>
      <c r="C29" s="489">
        <v>666885</v>
      </c>
      <c r="D29" s="490">
        <v>8706</v>
      </c>
      <c r="E29" s="489">
        <v>8706</v>
      </c>
      <c r="F29" s="323"/>
      <c r="G29" s="489">
        <v>325565</v>
      </c>
      <c r="H29" s="490">
        <v>3439</v>
      </c>
      <c r="I29" s="489">
        <v>3439</v>
      </c>
      <c r="J29" s="323"/>
      <c r="K29" s="489">
        <f t="shared" si="0"/>
        <v>12145</v>
      </c>
      <c r="L29" s="323"/>
      <c r="M29" s="107"/>
      <c r="N29" s="107"/>
      <c r="O29" s="107"/>
    </row>
    <row r="30" spans="1:15" ht="13.5" customHeight="1">
      <c r="A30" s="5">
        <v>20</v>
      </c>
      <c r="B30" s="156" t="s">
        <v>897</v>
      </c>
      <c r="C30" s="489">
        <v>463983</v>
      </c>
      <c r="D30" s="490">
        <v>5811</v>
      </c>
      <c r="E30" s="489">
        <v>5811</v>
      </c>
      <c r="F30" s="323"/>
      <c r="G30" s="489">
        <v>199127</v>
      </c>
      <c r="H30" s="490">
        <v>2295</v>
      </c>
      <c r="I30" s="489">
        <v>2295</v>
      </c>
      <c r="J30" s="323"/>
      <c r="K30" s="489">
        <f t="shared" si="0"/>
        <v>8106</v>
      </c>
      <c r="L30" s="323"/>
      <c r="M30" s="107"/>
      <c r="N30" s="107"/>
      <c r="O30" s="107"/>
    </row>
    <row r="31" spans="1:15" ht="13.5" customHeight="1">
      <c r="A31" s="5">
        <v>21</v>
      </c>
      <c r="B31" s="156" t="s">
        <v>898</v>
      </c>
      <c r="C31" s="489">
        <v>462755</v>
      </c>
      <c r="D31" s="490">
        <v>6086</v>
      </c>
      <c r="E31" s="489">
        <v>6086</v>
      </c>
      <c r="F31" s="323"/>
      <c r="G31" s="489">
        <v>227699</v>
      </c>
      <c r="H31" s="490">
        <v>2404</v>
      </c>
      <c r="I31" s="489">
        <v>2404</v>
      </c>
      <c r="J31" s="323"/>
      <c r="K31" s="489">
        <f t="shared" si="0"/>
        <v>8490</v>
      </c>
      <c r="L31" s="323"/>
      <c r="M31" s="107"/>
      <c r="N31" s="107"/>
      <c r="O31" s="107"/>
    </row>
    <row r="32" spans="1:15" ht="13.5" customHeight="1">
      <c r="A32" s="5">
        <v>22</v>
      </c>
      <c r="B32" s="156" t="s">
        <v>899</v>
      </c>
      <c r="C32" s="489">
        <v>626044</v>
      </c>
      <c r="D32" s="490">
        <v>8089</v>
      </c>
      <c r="E32" s="489">
        <v>8089</v>
      </c>
      <c r="F32" s="323"/>
      <c r="G32" s="489">
        <v>319835</v>
      </c>
      <c r="H32" s="490">
        <v>3195</v>
      </c>
      <c r="I32" s="489">
        <v>3195</v>
      </c>
      <c r="J32" s="323"/>
      <c r="K32" s="489">
        <f t="shared" si="0"/>
        <v>11284</v>
      </c>
      <c r="L32" s="323"/>
      <c r="M32" s="107"/>
      <c r="N32" s="107"/>
      <c r="O32" s="107"/>
    </row>
    <row r="33" spans="1:15" ht="13.5" customHeight="1">
      <c r="A33" s="5">
        <v>23</v>
      </c>
      <c r="B33" s="156" t="s">
        <v>900</v>
      </c>
      <c r="C33" s="489">
        <v>433951</v>
      </c>
      <c r="D33" s="490">
        <v>6824</v>
      </c>
      <c r="E33" s="489">
        <v>6824</v>
      </c>
      <c r="F33" s="323"/>
      <c r="G33" s="489">
        <v>250410</v>
      </c>
      <c r="H33" s="490">
        <v>2695</v>
      </c>
      <c r="I33" s="489">
        <v>2695</v>
      </c>
      <c r="J33" s="323"/>
      <c r="K33" s="489">
        <f t="shared" si="0"/>
        <v>9519</v>
      </c>
      <c r="L33" s="323"/>
      <c r="M33" s="107"/>
      <c r="N33" s="107"/>
      <c r="O33" s="107"/>
    </row>
    <row r="34" spans="1:15" ht="13.5" customHeight="1">
      <c r="A34" s="5">
        <v>24</v>
      </c>
      <c r="B34" s="156" t="s">
        <v>901</v>
      </c>
      <c r="C34" s="489">
        <v>458816</v>
      </c>
      <c r="D34" s="490">
        <v>5766</v>
      </c>
      <c r="E34" s="489">
        <v>5766</v>
      </c>
      <c r="F34" s="323"/>
      <c r="G34" s="489">
        <v>184433</v>
      </c>
      <c r="H34" s="490">
        <v>2278</v>
      </c>
      <c r="I34" s="489">
        <v>2278</v>
      </c>
      <c r="J34" s="323"/>
      <c r="K34" s="489">
        <f t="shared" si="0"/>
        <v>8044</v>
      </c>
      <c r="L34" s="323"/>
      <c r="M34" s="107"/>
      <c r="N34" s="107"/>
      <c r="O34" s="107"/>
    </row>
    <row r="35" spans="1:15" ht="13.5" customHeight="1">
      <c r="A35" s="5">
        <v>25</v>
      </c>
      <c r="B35" s="156" t="s">
        <v>902</v>
      </c>
      <c r="C35" s="489">
        <v>227990</v>
      </c>
      <c r="D35" s="490">
        <v>4422</v>
      </c>
      <c r="E35" s="489">
        <v>4422</v>
      </c>
      <c r="F35" s="323"/>
      <c r="G35" s="489">
        <v>105784</v>
      </c>
      <c r="H35" s="490">
        <v>1747</v>
      </c>
      <c r="I35" s="489">
        <v>1747</v>
      </c>
      <c r="J35" s="323"/>
      <c r="K35" s="489">
        <f t="shared" si="0"/>
        <v>6169</v>
      </c>
      <c r="L35" s="323"/>
      <c r="M35" s="107"/>
      <c r="N35" s="107"/>
      <c r="O35" s="107"/>
    </row>
    <row r="36" spans="1:15" ht="13.5" customHeight="1">
      <c r="A36" s="5">
        <v>26</v>
      </c>
      <c r="B36" s="156" t="s">
        <v>903</v>
      </c>
      <c r="C36" s="489">
        <v>386673</v>
      </c>
      <c r="D36" s="490">
        <v>4648</v>
      </c>
      <c r="E36" s="489">
        <v>4648</v>
      </c>
      <c r="F36" s="323"/>
      <c r="G36" s="489">
        <v>130012</v>
      </c>
      <c r="H36" s="490">
        <v>1836</v>
      </c>
      <c r="I36" s="489">
        <v>1836</v>
      </c>
      <c r="J36" s="323"/>
      <c r="K36" s="489">
        <f t="shared" si="0"/>
        <v>6484</v>
      </c>
      <c r="L36" s="323"/>
      <c r="M36" s="107"/>
      <c r="N36" s="107"/>
      <c r="O36" s="107"/>
    </row>
    <row r="37" spans="1:15" ht="13.5" customHeight="1">
      <c r="A37" s="5">
        <v>27</v>
      </c>
      <c r="B37" s="156" t="s">
        <v>904</v>
      </c>
      <c r="C37" s="489">
        <v>439168</v>
      </c>
      <c r="D37" s="490">
        <v>5475</v>
      </c>
      <c r="E37" s="489">
        <v>5475</v>
      </c>
      <c r="F37" s="323"/>
      <c r="G37" s="489">
        <v>198877</v>
      </c>
      <c r="H37" s="490">
        <v>2163</v>
      </c>
      <c r="I37" s="489">
        <v>2163</v>
      </c>
      <c r="J37" s="323"/>
      <c r="K37" s="489">
        <f t="shared" si="0"/>
        <v>7638</v>
      </c>
      <c r="L37" s="323"/>
      <c r="M37" s="107"/>
      <c r="N37" s="107"/>
      <c r="O37" s="107"/>
    </row>
    <row r="38" spans="1:15" ht="13.5" customHeight="1">
      <c r="A38" s="5">
        <v>28</v>
      </c>
      <c r="B38" s="156" t="s">
        <v>905</v>
      </c>
      <c r="C38" s="489">
        <v>334676</v>
      </c>
      <c r="D38" s="490">
        <v>4449</v>
      </c>
      <c r="E38" s="489">
        <v>4449</v>
      </c>
      <c r="F38" s="323"/>
      <c r="G38" s="489">
        <v>180602</v>
      </c>
      <c r="H38" s="490">
        <v>1757</v>
      </c>
      <c r="I38" s="489">
        <v>1757</v>
      </c>
      <c r="J38" s="323"/>
      <c r="K38" s="489">
        <f t="shared" si="0"/>
        <v>6206</v>
      </c>
      <c r="L38" s="323"/>
      <c r="M38" s="107"/>
      <c r="N38" s="107"/>
      <c r="O38" s="107"/>
    </row>
    <row r="39" spans="1:19" s="104" customFormat="1" ht="13.5" customHeight="1">
      <c r="A39" s="5">
        <v>29</v>
      </c>
      <c r="B39" s="156" t="s">
        <v>906</v>
      </c>
      <c r="C39" s="490">
        <v>218401</v>
      </c>
      <c r="D39" s="490">
        <v>4868</v>
      </c>
      <c r="E39" s="490">
        <v>4868</v>
      </c>
      <c r="F39" s="105"/>
      <c r="G39" s="490">
        <v>115720</v>
      </c>
      <c r="H39" s="490">
        <v>1923</v>
      </c>
      <c r="I39" s="490">
        <v>1923</v>
      </c>
      <c r="J39" s="105"/>
      <c r="K39" s="489">
        <f t="shared" si="0"/>
        <v>6791</v>
      </c>
      <c r="L39" s="106"/>
      <c r="M39" s="107"/>
      <c r="N39" s="107"/>
      <c r="O39" s="107"/>
      <c r="P39" s="107"/>
      <c r="Q39" s="107"/>
      <c r="R39" s="107"/>
      <c r="S39" s="107"/>
    </row>
    <row r="40" spans="1:15" ht="13.5" customHeight="1">
      <c r="A40" s="5">
        <v>30</v>
      </c>
      <c r="B40" s="156" t="s">
        <v>907</v>
      </c>
      <c r="C40" s="490">
        <v>136817</v>
      </c>
      <c r="D40" s="490">
        <v>3727</v>
      </c>
      <c r="E40" s="490">
        <v>3727</v>
      </c>
      <c r="F40" s="105"/>
      <c r="G40" s="490">
        <v>78920</v>
      </c>
      <c r="H40" s="490">
        <v>1472</v>
      </c>
      <c r="I40" s="490">
        <v>1472</v>
      </c>
      <c r="J40" s="105"/>
      <c r="K40" s="489">
        <f t="shared" si="0"/>
        <v>5199</v>
      </c>
      <c r="L40" s="106"/>
      <c r="M40" s="107"/>
      <c r="N40" s="107"/>
      <c r="O40" s="107"/>
    </row>
    <row r="41" spans="1:15" ht="13.5" customHeight="1">
      <c r="A41" s="5">
        <v>31</v>
      </c>
      <c r="B41" s="321" t="s">
        <v>908</v>
      </c>
      <c r="C41" s="489">
        <v>72794</v>
      </c>
      <c r="D41" s="489">
        <v>1457</v>
      </c>
      <c r="E41" s="489">
        <v>1457</v>
      </c>
      <c r="F41" s="104"/>
      <c r="G41" s="489">
        <v>39396</v>
      </c>
      <c r="H41" s="489">
        <v>576</v>
      </c>
      <c r="I41" s="489">
        <v>576</v>
      </c>
      <c r="J41" s="104"/>
      <c r="K41" s="489">
        <f t="shared" si="0"/>
        <v>2033</v>
      </c>
      <c r="L41" s="106"/>
      <c r="M41" s="107"/>
      <c r="N41" s="107"/>
      <c r="O41" s="107"/>
    </row>
    <row r="42" spans="1:12" ht="13.5" customHeight="1">
      <c r="A42" s="5">
        <v>32</v>
      </c>
      <c r="B42" s="321" t="s">
        <v>909</v>
      </c>
      <c r="C42" s="489">
        <v>118785</v>
      </c>
      <c r="D42" s="489">
        <v>1780</v>
      </c>
      <c r="E42" s="489">
        <v>1780</v>
      </c>
      <c r="F42" s="104"/>
      <c r="G42" s="489">
        <v>64458</v>
      </c>
      <c r="H42" s="489">
        <v>719</v>
      </c>
      <c r="I42" s="489">
        <v>719</v>
      </c>
      <c r="J42" s="104"/>
      <c r="K42" s="489">
        <f t="shared" si="0"/>
        <v>2499</v>
      </c>
      <c r="L42" s="106"/>
    </row>
    <row r="43" spans="1:14" ht="13.5" customHeight="1">
      <c r="A43" s="5">
        <v>33</v>
      </c>
      <c r="B43" s="321" t="s">
        <v>910</v>
      </c>
      <c r="C43" s="489">
        <v>232309</v>
      </c>
      <c r="D43" s="489">
        <v>3689</v>
      </c>
      <c r="E43" s="489">
        <v>3689</v>
      </c>
      <c r="F43" s="104"/>
      <c r="G43" s="489">
        <v>118223</v>
      </c>
      <c r="H43" s="489">
        <v>1457</v>
      </c>
      <c r="I43" s="489">
        <v>1457</v>
      </c>
      <c r="J43" s="104"/>
      <c r="K43" s="489">
        <f t="shared" si="0"/>
        <v>5146</v>
      </c>
      <c r="L43" s="106"/>
      <c r="N43" s="73" t="s">
        <v>10</v>
      </c>
    </row>
    <row r="44" spans="1:12" ht="13.5" customHeight="1">
      <c r="A44" s="5">
        <v>34</v>
      </c>
      <c r="B44" s="321" t="s">
        <v>911</v>
      </c>
      <c r="C44" s="489">
        <v>228674</v>
      </c>
      <c r="D44" s="489">
        <v>2776</v>
      </c>
      <c r="E44" s="489">
        <v>2776</v>
      </c>
      <c r="F44" s="104"/>
      <c r="G44" s="489">
        <v>106825</v>
      </c>
      <c r="H44" s="489">
        <v>1097</v>
      </c>
      <c r="I44" s="489">
        <v>1097</v>
      </c>
      <c r="J44" s="104"/>
      <c r="K44" s="489">
        <f t="shared" si="0"/>
        <v>3873</v>
      </c>
      <c r="L44" s="106"/>
    </row>
    <row r="45" spans="1:12" ht="13.5" customHeight="1">
      <c r="A45" s="5">
        <v>35</v>
      </c>
      <c r="B45" s="321" t="s">
        <v>912</v>
      </c>
      <c r="C45" s="489">
        <v>333004</v>
      </c>
      <c r="D45" s="489">
        <v>4178</v>
      </c>
      <c r="E45" s="489">
        <v>4178</v>
      </c>
      <c r="F45" s="104"/>
      <c r="G45" s="489">
        <v>184962</v>
      </c>
      <c r="H45" s="489">
        <v>1650</v>
      </c>
      <c r="I45" s="489">
        <v>1650</v>
      </c>
      <c r="J45" s="104"/>
      <c r="K45" s="489">
        <f t="shared" si="0"/>
        <v>5828</v>
      </c>
      <c r="L45" s="106"/>
    </row>
    <row r="46" spans="1:12" ht="13.5" customHeight="1">
      <c r="A46" s="5">
        <v>36</v>
      </c>
      <c r="B46" s="321" t="s">
        <v>913</v>
      </c>
      <c r="C46" s="489">
        <v>268791</v>
      </c>
      <c r="D46" s="489">
        <v>2987</v>
      </c>
      <c r="E46" s="489">
        <v>2987</v>
      </c>
      <c r="F46" s="104"/>
      <c r="G46" s="489">
        <v>109590</v>
      </c>
      <c r="H46" s="489">
        <v>1180</v>
      </c>
      <c r="I46" s="489">
        <v>1180</v>
      </c>
      <c r="J46" s="104"/>
      <c r="K46" s="489">
        <f t="shared" si="0"/>
        <v>4167</v>
      </c>
      <c r="L46" s="106"/>
    </row>
    <row r="47" spans="1:12" ht="13.5" customHeight="1">
      <c r="A47" s="5">
        <v>37</v>
      </c>
      <c r="B47" s="321" t="s">
        <v>914</v>
      </c>
      <c r="C47" s="489">
        <v>276120</v>
      </c>
      <c r="D47" s="489">
        <v>4432</v>
      </c>
      <c r="E47" s="489">
        <v>4432</v>
      </c>
      <c r="F47" s="104"/>
      <c r="G47" s="489">
        <v>126361</v>
      </c>
      <c r="H47" s="489">
        <v>1751</v>
      </c>
      <c r="I47" s="489">
        <v>1751</v>
      </c>
      <c r="J47" s="104"/>
      <c r="K47" s="489">
        <f t="shared" si="0"/>
        <v>6183</v>
      </c>
      <c r="L47" s="106"/>
    </row>
    <row r="48" spans="1:12" ht="13.5" customHeight="1">
      <c r="A48" s="5">
        <v>38</v>
      </c>
      <c r="B48" s="321" t="s">
        <v>915</v>
      </c>
      <c r="C48" s="489">
        <v>258455</v>
      </c>
      <c r="D48" s="489">
        <v>3965</v>
      </c>
      <c r="E48" s="489">
        <v>3965</v>
      </c>
      <c r="F48" s="104"/>
      <c r="G48" s="489">
        <v>119232</v>
      </c>
      <c r="H48" s="489">
        <v>1566</v>
      </c>
      <c r="I48" s="489">
        <v>1566</v>
      </c>
      <c r="J48" s="104"/>
      <c r="K48" s="489">
        <f t="shared" si="0"/>
        <v>5531</v>
      </c>
      <c r="L48" s="106"/>
    </row>
    <row r="49" spans="1:12" ht="13.5" customHeight="1">
      <c r="A49" s="543" t="s">
        <v>14</v>
      </c>
      <c r="B49" s="544"/>
      <c r="C49" s="104">
        <f>SUM(C11:C48)</f>
        <v>11939705</v>
      </c>
      <c r="D49" s="104">
        <f>SUM(D11:D48)</f>
        <v>175843</v>
      </c>
      <c r="E49" s="104">
        <f>SUM(E11:E48)</f>
        <v>175843</v>
      </c>
      <c r="F49" s="104"/>
      <c r="G49" s="489">
        <f>SUM(G11:G48)</f>
        <v>6155453</v>
      </c>
      <c r="H49" s="489">
        <f>SUM(H11:H48)</f>
        <v>69473</v>
      </c>
      <c r="I49" s="489">
        <f>SUM(I11:I48)</f>
        <v>69473</v>
      </c>
      <c r="J49" s="104"/>
      <c r="K49" s="489">
        <f t="shared" si="0"/>
        <v>245316</v>
      </c>
      <c r="L49" s="106"/>
    </row>
    <row r="50" spans="1:12" ht="17.25" customHeight="1">
      <c r="A50" s="848" t="s">
        <v>107</v>
      </c>
      <c r="B50" s="849"/>
      <c r="C50" s="849"/>
      <c r="D50" s="849"/>
      <c r="E50" s="849"/>
      <c r="F50" s="849"/>
      <c r="G50" s="849"/>
      <c r="H50" s="849"/>
      <c r="I50" s="849"/>
      <c r="J50" s="849"/>
      <c r="K50" s="850"/>
      <c r="L50" s="850"/>
    </row>
    <row r="55" spans="10:14" ht="14.25" customHeight="1">
      <c r="J55" s="594" t="s">
        <v>1086</v>
      </c>
      <c r="K55" s="594"/>
      <c r="L55" s="594"/>
      <c r="M55" s="594"/>
      <c r="N55" s="594"/>
    </row>
    <row r="56" spans="10:14" ht="14.25" customHeight="1">
      <c r="J56" s="594"/>
      <c r="K56" s="594"/>
      <c r="L56" s="594"/>
      <c r="M56" s="594"/>
      <c r="N56" s="594"/>
    </row>
    <row r="57" spans="10:14" ht="14.25" customHeight="1">
      <c r="J57" s="594"/>
      <c r="K57" s="594"/>
      <c r="L57" s="594"/>
      <c r="M57" s="594"/>
      <c r="N57" s="594"/>
    </row>
    <row r="58" spans="10:14" ht="14.25" customHeight="1">
      <c r="J58" s="594"/>
      <c r="K58" s="594"/>
      <c r="L58" s="594"/>
      <c r="M58" s="594"/>
      <c r="N58" s="594"/>
    </row>
  </sheetData>
  <sheetProtection/>
  <mergeCells count="20">
    <mergeCell ref="J55:N58"/>
    <mergeCell ref="A49:B49"/>
    <mergeCell ref="K1:L1"/>
    <mergeCell ref="B2:J2"/>
    <mergeCell ref="B3:J3"/>
    <mergeCell ref="G7:J7"/>
    <mergeCell ref="A6:B6"/>
    <mergeCell ref="B5:L5"/>
    <mergeCell ref="K7:K9"/>
    <mergeCell ref="E8:F8"/>
    <mergeCell ref="H8:H9"/>
    <mergeCell ref="I8:J8"/>
    <mergeCell ref="D8:D9"/>
    <mergeCell ref="L7:L9"/>
    <mergeCell ref="A50:L50"/>
    <mergeCell ref="A7:A9"/>
    <mergeCell ref="B7:B9"/>
    <mergeCell ref="C8:C9"/>
    <mergeCell ref="C7:F7"/>
    <mergeCell ref="G8:G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68.xml><?xml version="1.0" encoding="utf-8"?>
<worksheet xmlns="http://schemas.openxmlformats.org/spreadsheetml/2006/main" xmlns:r="http://schemas.openxmlformats.org/officeDocument/2006/relationships">
  <dimension ref="A3:IO37"/>
  <sheetViews>
    <sheetView zoomScale="80" zoomScaleNormal="80" zoomScaleSheetLayoutView="100" zoomScalePageLayoutView="0" workbookViewId="0" topLeftCell="A7">
      <selection activeCell="S33" sqref="S33:W36"/>
    </sheetView>
  </sheetViews>
  <sheetFormatPr defaultColWidth="9.140625" defaultRowHeight="12.75"/>
  <cols>
    <col min="1" max="1" width="4.7109375" style="172" customWidth="1"/>
    <col min="2" max="2" width="35.28125" style="172" customWidth="1"/>
    <col min="3" max="3" width="9.28125" style="172" customWidth="1"/>
    <col min="4" max="4" width="8.8515625" style="172" customWidth="1"/>
    <col min="5" max="5" width="8.7109375" style="172" customWidth="1"/>
    <col min="6" max="6" width="9.00390625" style="172" customWidth="1"/>
    <col min="7" max="7" width="9.7109375" style="172" customWidth="1"/>
    <col min="8" max="8" width="8.7109375" style="172" customWidth="1"/>
    <col min="9" max="9" width="10.421875" style="172" customWidth="1"/>
    <col min="10" max="10" width="9.421875" style="172" customWidth="1"/>
    <col min="11" max="11" width="10.140625" style="172" customWidth="1"/>
    <col min="12" max="12" width="11.140625" style="172" customWidth="1"/>
    <col min="13" max="13" width="11.00390625" style="172" customWidth="1"/>
    <col min="14" max="14" width="8.7109375" style="172" customWidth="1"/>
    <col min="15" max="15" width="9.421875" style="172" customWidth="1"/>
    <col min="16" max="17" width="8.00390625" style="172" customWidth="1"/>
    <col min="18" max="18" width="9.28125" style="172" customWidth="1"/>
    <col min="19" max="19" width="8.8515625" style="172" customWidth="1"/>
    <col min="20" max="20" width="8.421875" style="172" customWidth="1"/>
    <col min="21" max="21" width="12.57421875" style="172" customWidth="1"/>
    <col min="22" max="22" width="9.8515625" style="172" customWidth="1"/>
    <col min="23" max="23" width="8.00390625" style="172" customWidth="1"/>
    <col min="24" max="16384" width="9.140625" style="172" customWidth="1"/>
  </cols>
  <sheetData>
    <row r="3" spans="15:21" ht="15">
      <c r="O3" s="868" t="s">
        <v>546</v>
      </c>
      <c r="P3" s="868"/>
      <c r="Q3" s="868"/>
      <c r="R3" s="868"/>
      <c r="S3" s="868"/>
      <c r="T3" s="868"/>
      <c r="U3" s="868"/>
    </row>
    <row r="4" spans="7:21" ht="15.75">
      <c r="G4" s="173"/>
      <c r="H4" s="173"/>
      <c r="I4" s="874" t="s">
        <v>0</v>
      </c>
      <c r="J4" s="874"/>
      <c r="K4" s="874"/>
      <c r="L4" s="874"/>
      <c r="M4" s="174"/>
      <c r="N4" s="174"/>
      <c r="O4" s="174"/>
      <c r="P4" s="174"/>
      <c r="Q4" s="174"/>
      <c r="R4" s="174"/>
      <c r="S4" s="174"/>
      <c r="T4" s="174"/>
      <c r="U4" s="174"/>
    </row>
    <row r="5" spans="6:21" ht="15.75">
      <c r="F5" s="173"/>
      <c r="G5" s="173"/>
      <c r="H5" s="173"/>
      <c r="I5" s="174"/>
      <c r="J5" s="174"/>
      <c r="K5" s="174"/>
      <c r="L5" s="174"/>
      <c r="M5" s="174"/>
      <c r="N5" s="174"/>
      <c r="O5" s="174"/>
      <c r="P5" s="174"/>
      <c r="Q5" s="174"/>
      <c r="R5" s="174"/>
      <c r="S5" s="174"/>
      <c r="T5" s="174"/>
      <c r="U5" s="174"/>
    </row>
    <row r="6" spans="2:21" ht="18">
      <c r="B6" s="869" t="s">
        <v>693</v>
      </c>
      <c r="C6" s="869"/>
      <c r="D6" s="869"/>
      <c r="E6" s="869"/>
      <c r="F6" s="869"/>
      <c r="G6" s="869"/>
      <c r="H6" s="869"/>
      <c r="I6" s="869"/>
      <c r="J6" s="869"/>
      <c r="K6" s="869"/>
      <c r="L6" s="869"/>
      <c r="M6" s="869"/>
      <c r="N6" s="869"/>
      <c r="O6" s="869"/>
      <c r="P6" s="869"/>
      <c r="Q6" s="869"/>
      <c r="R6" s="869"/>
      <c r="S6" s="869"/>
      <c r="T6" s="869"/>
      <c r="U6" s="869"/>
    </row>
    <row r="8" spans="2:21" ht="15.75">
      <c r="B8" s="870" t="s">
        <v>707</v>
      </c>
      <c r="C8" s="870"/>
      <c r="D8" s="870"/>
      <c r="E8" s="870"/>
      <c r="F8" s="870"/>
      <c r="G8" s="870"/>
      <c r="H8" s="870"/>
      <c r="I8" s="870"/>
      <c r="J8" s="870"/>
      <c r="K8" s="870"/>
      <c r="L8" s="870"/>
      <c r="M8" s="870"/>
      <c r="N8" s="870"/>
      <c r="O8" s="870"/>
      <c r="P8" s="870"/>
      <c r="Q8" s="870"/>
      <c r="R8" s="870"/>
      <c r="S8" s="870"/>
      <c r="T8" s="870"/>
      <c r="U8" s="870"/>
    </row>
    <row r="10" spans="1:2" ht="12.75">
      <c r="A10" s="871" t="s">
        <v>876</v>
      </c>
      <c r="B10" s="871"/>
    </row>
    <row r="11" spans="1:23" ht="18">
      <c r="A11" s="175"/>
      <c r="B11" s="175"/>
      <c r="V11" s="881" t="s">
        <v>240</v>
      </c>
      <c r="W11" s="881"/>
    </row>
    <row r="12" spans="1:249" ht="12.75" customHeight="1">
      <c r="A12" s="872" t="s">
        <v>2</v>
      </c>
      <c r="B12" s="872" t="s">
        <v>102</v>
      </c>
      <c r="C12" s="862" t="s">
        <v>19</v>
      </c>
      <c r="D12" s="863"/>
      <c r="E12" s="863"/>
      <c r="F12" s="863"/>
      <c r="G12" s="863"/>
      <c r="H12" s="863"/>
      <c r="I12" s="863"/>
      <c r="J12" s="863"/>
      <c r="K12" s="864"/>
      <c r="L12" s="862" t="s">
        <v>20</v>
      </c>
      <c r="M12" s="863"/>
      <c r="N12" s="863"/>
      <c r="O12" s="863"/>
      <c r="P12" s="863"/>
      <c r="Q12" s="863"/>
      <c r="R12" s="863"/>
      <c r="S12" s="863"/>
      <c r="T12" s="864"/>
      <c r="U12" s="875" t="s">
        <v>132</v>
      </c>
      <c r="V12" s="876"/>
      <c r="W12" s="877"/>
      <c r="X12" s="177"/>
      <c r="Y12" s="177"/>
      <c r="Z12" s="177"/>
      <c r="AA12" s="177"/>
      <c r="AB12" s="177"/>
      <c r="AC12" s="178"/>
      <c r="AD12" s="179"/>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row>
    <row r="13" spans="1:249" ht="12.75" customHeight="1">
      <c r="A13" s="873"/>
      <c r="B13" s="873"/>
      <c r="C13" s="865" t="s">
        <v>166</v>
      </c>
      <c r="D13" s="866"/>
      <c r="E13" s="867"/>
      <c r="F13" s="865" t="s">
        <v>167</v>
      </c>
      <c r="G13" s="866"/>
      <c r="H13" s="867"/>
      <c r="I13" s="865" t="s">
        <v>14</v>
      </c>
      <c r="J13" s="866"/>
      <c r="K13" s="867"/>
      <c r="L13" s="865" t="s">
        <v>166</v>
      </c>
      <c r="M13" s="866"/>
      <c r="N13" s="867"/>
      <c r="O13" s="865" t="s">
        <v>167</v>
      </c>
      <c r="P13" s="866"/>
      <c r="Q13" s="867"/>
      <c r="R13" s="865" t="s">
        <v>14</v>
      </c>
      <c r="S13" s="866"/>
      <c r="T13" s="867"/>
      <c r="U13" s="878"/>
      <c r="V13" s="879"/>
      <c r="W13" s="880"/>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row>
    <row r="14" spans="1:249" ht="12.75">
      <c r="A14" s="176"/>
      <c r="B14" s="176"/>
      <c r="C14" s="180" t="s">
        <v>241</v>
      </c>
      <c r="D14" s="181" t="s">
        <v>37</v>
      </c>
      <c r="E14" s="182" t="s">
        <v>38</v>
      </c>
      <c r="F14" s="180" t="s">
        <v>241</v>
      </c>
      <c r="G14" s="181" t="s">
        <v>37</v>
      </c>
      <c r="H14" s="182" t="s">
        <v>38</v>
      </c>
      <c r="I14" s="180" t="s">
        <v>241</v>
      </c>
      <c r="J14" s="181" t="s">
        <v>37</v>
      </c>
      <c r="K14" s="182" t="s">
        <v>38</v>
      </c>
      <c r="L14" s="180" t="s">
        <v>241</v>
      </c>
      <c r="M14" s="181" t="s">
        <v>37</v>
      </c>
      <c r="N14" s="182" t="s">
        <v>38</v>
      </c>
      <c r="O14" s="180" t="s">
        <v>241</v>
      </c>
      <c r="P14" s="181" t="s">
        <v>37</v>
      </c>
      <c r="Q14" s="182" t="s">
        <v>38</v>
      </c>
      <c r="R14" s="180" t="s">
        <v>241</v>
      </c>
      <c r="S14" s="181" t="s">
        <v>37</v>
      </c>
      <c r="T14" s="182" t="s">
        <v>38</v>
      </c>
      <c r="U14" s="176" t="s">
        <v>241</v>
      </c>
      <c r="V14" s="176" t="s">
        <v>37</v>
      </c>
      <c r="W14" s="176" t="s">
        <v>38</v>
      </c>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row>
    <row r="15" spans="1:23" s="484" customFormat="1" ht="12.75">
      <c r="A15" s="485">
        <v>1</v>
      </c>
      <c r="B15" s="485">
        <v>2</v>
      </c>
      <c r="C15" s="485">
        <v>3</v>
      </c>
      <c r="D15" s="485">
        <v>4</v>
      </c>
      <c r="E15" s="485">
        <v>5</v>
      </c>
      <c r="F15" s="485">
        <v>7</v>
      </c>
      <c r="G15" s="485">
        <v>8</v>
      </c>
      <c r="H15" s="485">
        <v>9</v>
      </c>
      <c r="I15" s="485">
        <v>11</v>
      </c>
      <c r="J15" s="485">
        <v>12</v>
      </c>
      <c r="K15" s="485">
        <v>13</v>
      </c>
      <c r="L15" s="485">
        <v>15</v>
      </c>
      <c r="M15" s="485">
        <v>16</v>
      </c>
      <c r="N15" s="485">
        <v>17</v>
      </c>
      <c r="O15" s="485">
        <v>19</v>
      </c>
      <c r="P15" s="485">
        <v>20</v>
      </c>
      <c r="Q15" s="485">
        <v>21</v>
      </c>
      <c r="R15" s="485">
        <v>23</v>
      </c>
      <c r="S15" s="485">
        <v>24</v>
      </c>
      <c r="T15" s="485">
        <v>25</v>
      </c>
      <c r="U15" s="485">
        <v>27</v>
      </c>
      <c r="V15" s="485">
        <v>28</v>
      </c>
      <c r="W15" s="485">
        <v>29</v>
      </c>
    </row>
    <row r="16" spans="1:249" ht="12.75" customHeight="1">
      <c r="A16" s="884" t="s">
        <v>233</v>
      </c>
      <c r="B16" s="885"/>
      <c r="C16" s="176"/>
      <c r="D16" s="176"/>
      <c r="E16" s="176"/>
      <c r="F16" s="176"/>
      <c r="G16" s="176"/>
      <c r="H16" s="176"/>
      <c r="I16" s="176"/>
      <c r="J16" s="176"/>
      <c r="K16" s="176"/>
      <c r="L16" s="176"/>
      <c r="M16" s="176"/>
      <c r="N16" s="176"/>
      <c r="O16" s="176"/>
      <c r="P16" s="176"/>
      <c r="Q16" s="176"/>
      <c r="R16" s="176"/>
      <c r="S16" s="176"/>
      <c r="T16" s="176"/>
      <c r="U16" s="184"/>
      <c r="V16" s="185"/>
      <c r="W16" s="185"/>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row>
    <row r="17" spans="1:24" ht="12.75">
      <c r="A17" s="186">
        <v>1</v>
      </c>
      <c r="B17" s="187" t="s">
        <v>117</v>
      </c>
      <c r="C17" s="506">
        <v>4651.548072559498</v>
      </c>
      <c r="D17" s="506">
        <v>1133.0694022901341</v>
      </c>
      <c r="E17" s="506">
        <v>178.9056950984422</v>
      </c>
      <c r="F17" s="506">
        <v>0</v>
      </c>
      <c r="G17" s="506">
        <v>0</v>
      </c>
      <c r="H17" s="506">
        <v>0</v>
      </c>
      <c r="I17" s="506">
        <f>C17+F17</f>
        <v>4651.548072559498</v>
      </c>
      <c r="J17" s="506">
        <f aca="true" t="shared" si="0" ref="J17:K21">D17+G17</f>
        <v>1133.0694022901341</v>
      </c>
      <c r="K17" s="506">
        <f t="shared" si="0"/>
        <v>178.9056950984422</v>
      </c>
      <c r="L17" s="506">
        <v>3162.553217956643</v>
      </c>
      <c r="M17" s="506">
        <v>770.3655274509771</v>
      </c>
      <c r="N17" s="506">
        <v>121.63666222910165</v>
      </c>
      <c r="O17" s="506">
        <v>0</v>
      </c>
      <c r="P17" s="506">
        <v>0</v>
      </c>
      <c r="Q17" s="506">
        <v>0</v>
      </c>
      <c r="R17" s="506">
        <f>L17+O17</f>
        <v>3162.553217956643</v>
      </c>
      <c r="S17" s="506">
        <f aca="true" t="shared" si="1" ref="S17:T21">M17+P17</f>
        <v>770.3655274509771</v>
      </c>
      <c r="T17" s="506">
        <f t="shared" si="1"/>
        <v>121.63666222910165</v>
      </c>
      <c r="U17" s="506"/>
      <c r="V17" s="506"/>
      <c r="W17" s="506"/>
      <c r="X17" s="507"/>
    </row>
    <row r="18" spans="1:23" ht="12.75">
      <c r="A18" s="186">
        <v>2</v>
      </c>
      <c r="B18" s="189" t="s">
        <v>471</v>
      </c>
      <c r="C18" s="506">
        <v>43569.50027964064</v>
      </c>
      <c r="D18" s="506">
        <v>10613.083401450926</v>
      </c>
      <c r="E18" s="506">
        <v>1675.750010755409</v>
      </c>
      <c r="F18" s="506">
        <v>28994.64965228754</v>
      </c>
      <c r="G18" s="506">
        <v>7062.799274275169</v>
      </c>
      <c r="H18" s="506">
        <v>1115.17883278029</v>
      </c>
      <c r="I18" s="506">
        <f>C18+F18</f>
        <v>72564.14993192817</v>
      </c>
      <c r="J18" s="506">
        <f t="shared" si="0"/>
        <v>17675.882675726094</v>
      </c>
      <c r="K18" s="506">
        <f t="shared" si="0"/>
        <v>2790.928843535699</v>
      </c>
      <c r="L18" s="506">
        <v>29533.464743595334</v>
      </c>
      <c r="M18" s="506">
        <v>7194.04910420912</v>
      </c>
      <c r="N18" s="506">
        <v>1135.902490138282</v>
      </c>
      <c r="O18" s="506">
        <v>19688.97649573022</v>
      </c>
      <c r="P18" s="506">
        <v>4796.032736139413</v>
      </c>
      <c r="Q18" s="506">
        <v>757.2683267588546</v>
      </c>
      <c r="R18" s="506">
        <f>L18+O18</f>
        <v>49222.441239325555</v>
      </c>
      <c r="S18" s="506">
        <f t="shared" si="1"/>
        <v>11990.081840348532</v>
      </c>
      <c r="T18" s="506">
        <f t="shared" si="1"/>
        <v>1893.1708168971368</v>
      </c>
      <c r="U18" s="506">
        <f>I18+R18</f>
        <v>121786.59117125373</v>
      </c>
      <c r="V18" s="506">
        <f aca="true" t="shared" si="2" ref="V18:W21">J18+S18</f>
        <v>29665.964516074626</v>
      </c>
      <c r="W18" s="506">
        <f t="shared" si="2"/>
        <v>4684.099660432836</v>
      </c>
    </row>
    <row r="19" spans="1:23" ht="15" customHeight="1">
      <c r="A19" s="186">
        <v>3</v>
      </c>
      <c r="B19" s="189" t="s">
        <v>121</v>
      </c>
      <c r="C19" s="506">
        <v>16458.9048</v>
      </c>
      <c r="D19" s="506">
        <v>4009.2204</v>
      </c>
      <c r="E19" s="506">
        <v>633.0348</v>
      </c>
      <c r="F19" s="506">
        <v>10972.603200000001</v>
      </c>
      <c r="G19" s="506">
        <v>2672.8136</v>
      </c>
      <c r="H19" s="506">
        <v>422.0232</v>
      </c>
      <c r="I19" s="506">
        <f>C19+F19</f>
        <v>27431.508</v>
      </c>
      <c r="J19" s="506">
        <f t="shared" si="0"/>
        <v>6682.034</v>
      </c>
      <c r="K19" s="506">
        <f t="shared" si="0"/>
        <v>1055.058</v>
      </c>
      <c r="L19" s="506">
        <v>6502.6728</v>
      </c>
      <c r="M19" s="506">
        <v>1583.9844</v>
      </c>
      <c r="N19" s="506">
        <v>250.1028</v>
      </c>
      <c r="O19" s="506">
        <v>4335.1152</v>
      </c>
      <c r="P19" s="506">
        <v>1055.9896</v>
      </c>
      <c r="Q19" s="506">
        <v>166.7352</v>
      </c>
      <c r="R19" s="506">
        <f>L19+O19</f>
        <v>10837.788</v>
      </c>
      <c r="S19" s="506">
        <f t="shared" si="1"/>
        <v>2639.974</v>
      </c>
      <c r="T19" s="506">
        <f t="shared" si="1"/>
        <v>416.83799999999997</v>
      </c>
      <c r="U19" s="506">
        <f>I19+R19</f>
        <v>38269.296</v>
      </c>
      <c r="V19" s="506">
        <f t="shared" si="2"/>
        <v>9322.008</v>
      </c>
      <c r="W19" s="506">
        <f t="shared" si="2"/>
        <v>1471.896</v>
      </c>
    </row>
    <row r="20" spans="1:24" ht="12" customHeight="1">
      <c r="A20" s="186">
        <v>4</v>
      </c>
      <c r="B20" s="189" t="s">
        <v>119</v>
      </c>
      <c r="C20" s="506">
        <v>2644.737332683829</v>
      </c>
      <c r="D20" s="506">
        <v>644.2308887306763</v>
      </c>
      <c r="E20" s="506">
        <v>101.72066664168572</v>
      </c>
      <c r="F20" s="506">
        <v>0</v>
      </c>
      <c r="G20" s="506">
        <v>0</v>
      </c>
      <c r="H20" s="506">
        <v>0</v>
      </c>
      <c r="I20" s="506">
        <f>C20+F20</f>
        <v>2644.737332683829</v>
      </c>
      <c r="J20" s="506">
        <f t="shared" si="0"/>
        <v>644.2308887306763</v>
      </c>
      <c r="K20" s="506">
        <f t="shared" si="0"/>
        <v>101.72066664168572</v>
      </c>
      <c r="L20" s="506">
        <v>1799.1995377639196</v>
      </c>
      <c r="M20" s="506">
        <v>438.26655407069836</v>
      </c>
      <c r="N20" s="506">
        <v>69.19998222168921</v>
      </c>
      <c r="O20" s="506">
        <v>0</v>
      </c>
      <c r="P20" s="506">
        <v>0</v>
      </c>
      <c r="Q20" s="506">
        <v>0</v>
      </c>
      <c r="R20" s="506">
        <f>L20+O20</f>
        <v>1799.1995377639196</v>
      </c>
      <c r="S20" s="506">
        <f t="shared" si="1"/>
        <v>438.26655407069836</v>
      </c>
      <c r="T20" s="506">
        <f t="shared" si="1"/>
        <v>69.19998222168921</v>
      </c>
      <c r="U20" s="506">
        <f>I20+R20</f>
        <v>4443.936870447749</v>
      </c>
      <c r="V20" s="506">
        <f t="shared" si="2"/>
        <v>1082.4974428013747</v>
      </c>
      <c r="W20" s="506">
        <f t="shared" si="2"/>
        <v>170.92064886337494</v>
      </c>
      <c r="X20" s="507"/>
    </row>
    <row r="21" spans="1:23" ht="12.75">
      <c r="A21" s="186">
        <v>5</v>
      </c>
      <c r="B21" s="187" t="s">
        <v>120</v>
      </c>
      <c r="C21" s="506">
        <v>1817.766643091867</v>
      </c>
      <c r="D21" s="506">
        <v>442.7893104967369</v>
      </c>
      <c r="E21" s="506">
        <v>69.9141016573795</v>
      </c>
      <c r="F21" s="506">
        <v>1079.1158270117637</v>
      </c>
      <c r="G21" s="506">
        <v>262.8615476054296</v>
      </c>
      <c r="H21" s="506">
        <v>41.50445488506783</v>
      </c>
      <c r="I21" s="506">
        <f>C21+F21</f>
        <v>2896.882470103631</v>
      </c>
      <c r="J21" s="506">
        <f t="shared" si="0"/>
        <v>705.6508581021665</v>
      </c>
      <c r="K21" s="506">
        <f t="shared" si="0"/>
        <v>111.41855654244733</v>
      </c>
      <c r="L21" s="506">
        <v>1106.9430380815293</v>
      </c>
      <c r="M21" s="506">
        <v>269.6399708147315</v>
      </c>
      <c r="N21" s="506">
        <v>42.57473223390497</v>
      </c>
      <c r="O21" s="506">
        <v>648.650475784716</v>
      </c>
      <c r="P21" s="506">
        <v>158.00460307576415</v>
      </c>
      <c r="Q21" s="506">
        <v>24.948095222489076</v>
      </c>
      <c r="R21" s="506">
        <f>L21+O21</f>
        <v>1755.5935138662453</v>
      </c>
      <c r="S21" s="506">
        <f t="shared" si="1"/>
        <v>427.6445738904956</v>
      </c>
      <c r="T21" s="506">
        <f t="shared" si="1"/>
        <v>67.52282745639404</v>
      </c>
      <c r="U21" s="506">
        <f>I21+R21</f>
        <v>4652.475983969876</v>
      </c>
      <c r="V21" s="506">
        <f t="shared" si="2"/>
        <v>1133.295431992662</v>
      </c>
      <c r="W21" s="506">
        <f t="shared" si="2"/>
        <v>178.9413839988414</v>
      </c>
    </row>
    <row r="22" spans="1:23" ht="12.75" customHeight="1">
      <c r="A22" s="884" t="s">
        <v>234</v>
      </c>
      <c r="B22" s="885"/>
      <c r="C22" s="505"/>
      <c r="D22" s="188"/>
      <c r="E22" s="188"/>
      <c r="F22" s="188"/>
      <c r="G22" s="188"/>
      <c r="H22" s="188"/>
      <c r="I22" s="188"/>
      <c r="J22" s="188"/>
      <c r="K22" s="188"/>
      <c r="L22" s="188"/>
      <c r="M22" s="188"/>
      <c r="N22" s="188"/>
      <c r="O22" s="188"/>
      <c r="P22" s="188"/>
      <c r="Q22" s="188"/>
      <c r="R22" s="188"/>
      <c r="S22" s="188"/>
      <c r="T22" s="188"/>
      <c r="U22" s="188"/>
      <c r="V22" s="188"/>
      <c r="W22" s="188"/>
    </row>
    <row r="23" spans="1:23" ht="12.75">
      <c r="A23" s="186">
        <v>6</v>
      </c>
      <c r="B23" s="187" t="s">
        <v>122</v>
      </c>
      <c r="C23" s="188">
        <v>0</v>
      </c>
      <c r="D23" s="188">
        <v>0</v>
      </c>
      <c r="E23" s="188">
        <v>0</v>
      </c>
      <c r="F23" s="188">
        <v>0</v>
      </c>
      <c r="G23" s="188">
        <v>0</v>
      </c>
      <c r="H23" s="188">
        <v>0</v>
      </c>
      <c r="I23" s="188">
        <v>0</v>
      </c>
      <c r="J23" s="188">
        <v>0</v>
      </c>
      <c r="K23" s="188">
        <v>0</v>
      </c>
      <c r="L23" s="188">
        <v>0</v>
      </c>
      <c r="M23" s="188">
        <v>0</v>
      </c>
      <c r="N23" s="188">
        <v>0</v>
      </c>
      <c r="O23" s="188">
        <v>0</v>
      </c>
      <c r="P23" s="188">
        <v>0</v>
      </c>
      <c r="Q23" s="188">
        <v>0</v>
      </c>
      <c r="R23" s="188">
        <f>L23+O23</f>
        <v>0</v>
      </c>
      <c r="S23" s="188">
        <f>M23+P23</f>
        <v>0</v>
      </c>
      <c r="T23" s="188">
        <f>N23+Q23</f>
        <v>0</v>
      </c>
      <c r="U23" s="188">
        <f aca="true" t="shared" si="3" ref="U23:W26">I23+R23</f>
        <v>0</v>
      </c>
      <c r="V23" s="188">
        <f t="shared" si="3"/>
        <v>0</v>
      </c>
      <c r="W23" s="188">
        <f t="shared" si="3"/>
        <v>0</v>
      </c>
    </row>
    <row r="24" spans="1:23" ht="12.75">
      <c r="A24" s="186">
        <v>7</v>
      </c>
      <c r="B24" s="187" t="s">
        <v>123</v>
      </c>
      <c r="C24" s="505">
        <v>3084.9156000000003</v>
      </c>
      <c r="D24" s="505">
        <v>751.4538000000001</v>
      </c>
      <c r="E24" s="505">
        <v>118.65060000000001</v>
      </c>
      <c r="F24" s="505">
        <v>2056.6104000000005</v>
      </c>
      <c r="G24" s="505">
        <v>500.96920000000006</v>
      </c>
      <c r="H24" s="505">
        <v>79.10040000000001</v>
      </c>
      <c r="I24" s="505">
        <f>C24+F24</f>
        <v>5141.526000000001</v>
      </c>
      <c r="J24" s="505">
        <f aca="true" t="shared" si="4" ref="J24:K26">D24+G24</f>
        <v>1252.4230000000002</v>
      </c>
      <c r="K24" s="505">
        <f t="shared" si="4"/>
        <v>197.75100000000003</v>
      </c>
      <c r="L24" s="188">
        <v>0</v>
      </c>
      <c r="M24" s="188">
        <v>0</v>
      </c>
      <c r="N24" s="188">
        <v>0</v>
      </c>
      <c r="O24" s="188">
        <v>0</v>
      </c>
      <c r="P24" s="188">
        <v>0</v>
      </c>
      <c r="Q24" s="188">
        <v>0</v>
      </c>
      <c r="R24" s="188">
        <f>L24+O24</f>
        <v>0</v>
      </c>
      <c r="S24" s="188">
        <v>0</v>
      </c>
      <c r="T24" s="188">
        <v>0</v>
      </c>
      <c r="U24" s="188">
        <f t="shared" si="3"/>
        <v>5141.526000000001</v>
      </c>
      <c r="V24" s="188">
        <f t="shared" si="3"/>
        <v>1252.4230000000002</v>
      </c>
      <c r="W24" s="188">
        <f t="shared" si="3"/>
        <v>197.75100000000003</v>
      </c>
    </row>
    <row r="25" spans="1:23" ht="12.75">
      <c r="A25" s="186">
        <v>8</v>
      </c>
      <c r="B25" s="187" t="s">
        <v>833</v>
      </c>
      <c r="C25" s="505">
        <v>164.85768</v>
      </c>
      <c r="D25" s="505">
        <v>40.15764</v>
      </c>
      <c r="E25" s="505">
        <v>6.34068</v>
      </c>
      <c r="F25" s="505">
        <v>109.90512</v>
      </c>
      <c r="G25" s="505">
        <v>26.77176</v>
      </c>
      <c r="H25" s="505">
        <v>4.227119999999999</v>
      </c>
      <c r="I25" s="505">
        <f>C25+F25</f>
        <v>274.76279999999997</v>
      </c>
      <c r="J25" s="505">
        <f t="shared" si="4"/>
        <v>66.9294</v>
      </c>
      <c r="K25" s="505">
        <f t="shared" si="4"/>
        <v>10.567799999999998</v>
      </c>
      <c r="L25" s="188">
        <v>0</v>
      </c>
      <c r="M25" s="188">
        <v>0</v>
      </c>
      <c r="N25" s="188">
        <v>0</v>
      </c>
      <c r="O25" s="188">
        <v>0</v>
      </c>
      <c r="P25" s="188">
        <v>0</v>
      </c>
      <c r="Q25" s="188">
        <v>0</v>
      </c>
      <c r="R25" s="188">
        <f>L25+O25</f>
        <v>0</v>
      </c>
      <c r="S25" s="188">
        <v>0</v>
      </c>
      <c r="T25" s="188">
        <v>0</v>
      </c>
      <c r="U25" s="188">
        <f t="shared" si="3"/>
        <v>274.76279999999997</v>
      </c>
      <c r="V25" s="188">
        <f t="shared" si="3"/>
        <v>66.9294</v>
      </c>
      <c r="W25" s="188">
        <f t="shared" si="3"/>
        <v>10.567799999999998</v>
      </c>
    </row>
    <row r="26" spans="1:23" ht="12.75">
      <c r="A26" s="307">
        <v>9</v>
      </c>
      <c r="B26" s="187" t="s">
        <v>851</v>
      </c>
      <c r="C26" s="505">
        <v>3366.2345242441984</v>
      </c>
      <c r="D26" s="505">
        <v>819.9802046235868</v>
      </c>
      <c r="E26" s="505">
        <v>129.47055862477686</v>
      </c>
      <c r="F26" s="505">
        <v>1998.362642614377</v>
      </c>
      <c r="G26" s="505">
        <v>486.78064371375854</v>
      </c>
      <c r="H26" s="505">
        <v>76.86010163901449</v>
      </c>
      <c r="I26" s="505">
        <f>C26+F26</f>
        <v>5364.597166858575</v>
      </c>
      <c r="J26" s="505">
        <f t="shared" si="4"/>
        <v>1306.7608483373454</v>
      </c>
      <c r="K26" s="505">
        <f t="shared" si="4"/>
        <v>206.33066026379134</v>
      </c>
      <c r="L26" s="505">
        <v>2049.8945149657948</v>
      </c>
      <c r="M26" s="505">
        <v>499.33327928653983</v>
      </c>
      <c r="N26" s="505">
        <v>78.84209672945364</v>
      </c>
      <c r="O26" s="505">
        <v>1201.204584786511</v>
      </c>
      <c r="P26" s="505">
        <v>292.60111680697065</v>
      </c>
      <c r="Q26" s="505">
        <v>46.200176337942736</v>
      </c>
      <c r="R26" s="188">
        <f>L26+O26</f>
        <v>3251.099099752306</v>
      </c>
      <c r="S26" s="188">
        <f>M26+P26</f>
        <v>791.9343960935105</v>
      </c>
      <c r="T26" s="188">
        <f>N26+Q26</f>
        <v>125.04227306739638</v>
      </c>
      <c r="U26" s="188">
        <f t="shared" si="3"/>
        <v>8615.696266610881</v>
      </c>
      <c r="V26" s="188">
        <f t="shared" si="3"/>
        <v>2098.695244430856</v>
      </c>
      <c r="W26" s="188">
        <f t="shared" si="3"/>
        <v>331.3729333311877</v>
      </c>
    </row>
    <row r="27" spans="1:23" ht="12.75">
      <c r="A27" s="882" t="s">
        <v>14</v>
      </c>
      <c r="B27" s="883"/>
      <c r="C27" s="505">
        <f aca="true" t="shared" si="5" ref="C27:W27">SUM(C17:C26)</f>
        <v>75758.46493222003</v>
      </c>
      <c r="D27" s="505">
        <f t="shared" si="5"/>
        <v>18453.985047592058</v>
      </c>
      <c r="E27" s="505">
        <f t="shared" si="5"/>
        <v>2913.787112777693</v>
      </c>
      <c r="F27" s="505">
        <f t="shared" si="5"/>
        <v>45211.24684191368</v>
      </c>
      <c r="G27" s="505">
        <f t="shared" si="5"/>
        <v>11012.996025594357</v>
      </c>
      <c r="H27" s="505">
        <f t="shared" si="5"/>
        <v>1738.8941093043723</v>
      </c>
      <c r="I27" s="505">
        <f t="shared" si="5"/>
        <v>120969.7117741337</v>
      </c>
      <c r="J27" s="505">
        <f t="shared" si="5"/>
        <v>29466.981073186413</v>
      </c>
      <c r="K27" s="505">
        <f t="shared" si="5"/>
        <v>4652.681222082066</v>
      </c>
      <c r="L27" s="505">
        <f t="shared" si="5"/>
        <v>44154.72785236322</v>
      </c>
      <c r="M27" s="505">
        <f t="shared" si="5"/>
        <v>10755.638835832067</v>
      </c>
      <c r="N27" s="505">
        <f t="shared" si="5"/>
        <v>1698.2587635524314</v>
      </c>
      <c r="O27" s="505">
        <f t="shared" si="5"/>
        <v>25873.94675630145</v>
      </c>
      <c r="P27" s="505">
        <f t="shared" si="5"/>
        <v>6302.628056022148</v>
      </c>
      <c r="Q27" s="505">
        <f t="shared" si="5"/>
        <v>995.1517983192864</v>
      </c>
      <c r="R27" s="505">
        <f t="shared" si="5"/>
        <v>70028.67460866466</v>
      </c>
      <c r="S27" s="505">
        <f t="shared" si="5"/>
        <v>17058.26689185421</v>
      </c>
      <c r="T27" s="505">
        <f t="shared" si="5"/>
        <v>2693.4105618717185</v>
      </c>
      <c r="U27" s="505">
        <f t="shared" si="5"/>
        <v>183184.28509228223</v>
      </c>
      <c r="V27" s="505">
        <f t="shared" si="5"/>
        <v>44621.81303529952</v>
      </c>
      <c r="W27" s="505">
        <f t="shared" si="5"/>
        <v>7045.5494266262385</v>
      </c>
    </row>
    <row r="28" spans="1:2" ht="12.75">
      <c r="A28" s="190"/>
      <c r="B28" s="190"/>
    </row>
    <row r="30" spans="2:23" ht="12.75">
      <c r="B30" s="172" t="s">
        <v>10</v>
      </c>
      <c r="C30" s="507"/>
      <c r="D30" s="507"/>
      <c r="E30" s="507"/>
      <c r="F30" s="507"/>
      <c r="G30" s="507"/>
      <c r="H30" s="507"/>
      <c r="I30" s="507"/>
      <c r="J30" s="507"/>
      <c r="K30" s="507"/>
      <c r="L30" s="507"/>
      <c r="M30" s="507"/>
      <c r="N30" s="507"/>
      <c r="O30" s="507"/>
      <c r="P30" s="507"/>
      <c r="Q30" s="507"/>
      <c r="R30" s="507"/>
      <c r="S30" s="507"/>
      <c r="T30" s="507"/>
      <c r="U30" s="507"/>
      <c r="V30" s="507"/>
      <c r="W30" s="507"/>
    </row>
    <row r="31" spans="3:17" ht="15.75">
      <c r="C31" s="95"/>
      <c r="D31" s="95"/>
      <c r="E31" s="95"/>
      <c r="F31" s="95"/>
      <c r="G31" s="95"/>
      <c r="H31" s="95"/>
      <c r="I31" s="95"/>
      <c r="J31" s="95"/>
      <c r="K31" s="95"/>
      <c r="L31" s="95"/>
      <c r="M31" s="95"/>
      <c r="N31" s="95"/>
      <c r="O31" s="95"/>
      <c r="P31" s="95"/>
      <c r="Q31" s="95"/>
    </row>
    <row r="32" spans="4:7" ht="12.75">
      <c r="D32" s="507"/>
      <c r="E32" s="507"/>
      <c r="F32" s="507"/>
      <c r="G32" s="507"/>
    </row>
    <row r="33" spans="4:23" ht="12.75" customHeight="1">
      <c r="D33" s="507"/>
      <c r="E33" s="507"/>
      <c r="F33" s="507"/>
      <c r="G33" s="507"/>
      <c r="S33" s="594" t="s">
        <v>1086</v>
      </c>
      <c r="T33" s="594"/>
      <c r="U33" s="594"/>
      <c r="V33" s="594"/>
      <c r="W33" s="594"/>
    </row>
    <row r="34" spans="4:23" ht="12.75" customHeight="1">
      <c r="D34" s="507"/>
      <c r="E34" s="507"/>
      <c r="H34" s="507"/>
      <c r="S34" s="594"/>
      <c r="T34" s="594"/>
      <c r="U34" s="594"/>
      <c r="V34" s="594"/>
      <c r="W34" s="594"/>
    </row>
    <row r="35" spans="4:23" ht="12.75" customHeight="1">
      <c r="D35" s="507"/>
      <c r="E35" s="507"/>
      <c r="S35" s="594"/>
      <c r="T35" s="594"/>
      <c r="U35" s="594"/>
      <c r="V35" s="594"/>
      <c r="W35" s="594"/>
    </row>
    <row r="36" spans="19:23" ht="12.75" customHeight="1">
      <c r="S36" s="594"/>
      <c r="T36" s="594"/>
      <c r="U36" s="594"/>
      <c r="V36" s="594"/>
      <c r="W36" s="594"/>
    </row>
    <row r="37" ht="12.75">
      <c r="P37" s="507"/>
    </row>
  </sheetData>
  <sheetProtection/>
  <mergeCells count="21">
    <mergeCell ref="L12:T12"/>
    <mergeCell ref="A12:A13"/>
    <mergeCell ref="U12:W13"/>
    <mergeCell ref="L13:N13"/>
    <mergeCell ref="V11:W11"/>
    <mergeCell ref="S33:W36"/>
    <mergeCell ref="A27:B27"/>
    <mergeCell ref="A22:B22"/>
    <mergeCell ref="A16:B16"/>
    <mergeCell ref="O13:Q13"/>
    <mergeCell ref="R13:T13"/>
    <mergeCell ref="C12:K12"/>
    <mergeCell ref="F13:H13"/>
    <mergeCell ref="I13:K13"/>
    <mergeCell ref="O3:U3"/>
    <mergeCell ref="B6:U6"/>
    <mergeCell ref="B8:U8"/>
    <mergeCell ref="A10:B10"/>
    <mergeCell ref="C13:E13"/>
    <mergeCell ref="B12:B13"/>
    <mergeCell ref="I4:L4"/>
  </mergeCells>
  <printOptions horizontalCentered="1"/>
  <pageMargins left="0.3" right="0.23" top="0.236220472440945" bottom="0" header="0.31496062992126" footer="0.31496062992126"/>
  <pageSetup horizontalDpi="600" verticalDpi="600" orientation="landscape" paperSize="9" scale="60" r:id="rId1"/>
  <colBreaks count="1" manualBreakCount="1">
    <brk id="23" max="65535" man="1"/>
  </colBreaks>
</worksheet>
</file>

<file path=xl/worksheets/sheet69.xml><?xml version="1.0" encoding="utf-8"?>
<worksheet xmlns="http://schemas.openxmlformats.org/spreadsheetml/2006/main" xmlns:r="http://schemas.openxmlformats.org/officeDocument/2006/relationships">
  <sheetPr>
    <pageSetUpPr fitToPage="1"/>
  </sheetPr>
  <dimension ref="A1:O57"/>
  <sheetViews>
    <sheetView zoomScale="115" zoomScaleNormal="115" zoomScaleSheetLayoutView="78" zoomScalePageLayoutView="0" workbookViewId="0" topLeftCell="A43">
      <selection activeCell="J54" sqref="J54:N57"/>
    </sheetView>
  </sheetViews>
  <sheetFormatPr defaultColWidth="9.140625" defaultRowHeight="12.75"/>
  <cols>
    <col min="1" max="1" width="7.421875" style="163" customWidth="1"/>
    <col min="2" max="2" width="17.140625" style="163" customWidth="1"/>
    <col min="3" max="3" width="11.00390625" style="163" customWidth="1"/>
    <col min="4" max="4" width="10.00390625" style="163" customWidth="1"/>
    <col min="5" max="5" width="11.8515625" style="163" customWidth="1"/>
    <col min="6" max="6" width="12.140625" style="163" customWidth="1"/>
    <col min="7" max="7" width="13.28125" style="163" customWidth="1"/>
    <col min="8" max="8" width="14.57421875" style="163" customWidth="1"/>
    <col min="9" max="9" width="12.7109375" style="163" customWidth="1"/>
    <col min="10" max="10" width="14.00390625" style="163" customWidth="1"/>
    <col min="11" max="11" width="10.8515625" style="163" customWidth="1"/>
    <col min="12" max="12" width="11.57421875" style="163" customWidth="1"/>
    <col min="13" max="16384" width="9.140625" style="163" customWidth="1"/>
  </cols>
  <sheetData>
    <row r="1" spans="5:10" s="85" customFormat="1" ht="12.75">
      <c r="E1" s="887"/>
      <c r="F1" s="887"/>
      <c r="G1" s="887"/>
      <c r="H1" s="887"/>
      <c r="I1" s="887"/>
      <c r="J1" s="297" t="s">
        <v>666</v>
      </c>
    </row>
    <row r="2" spans="1:10" s="85" customFormat="1" ht="15">
      <c r="A2" s="888" t="s">
        <v>0</v>
      </c>
      <c r="B2" s="888"/>
      <c r="C2" s="888"/>
      <c r="D2" s="888"/>
      <c r="E2" s="888"/>
      <c r="F2" s="888"/>
      <c r="G2" s="888"/>
      <c r="H2" s="888"/>
      <c r="I2" s="888"/>
      <c r="J2" s="888"/>
    </row>
    <row r="3" spans="1:10" s="85" customFormat="1" ht="20.25">
      <c r="A3" s="624" t="s">
        <v>693</v>
      </c>
      <c r="B3" s="624"/>
      <c r="C3" s="624"/>
      <c r="D3" s="624"/>
      <c r="E3" s="624"/>
      <c r="F3" s="624"/>
      <c r="G3" s="624"/>
      <c r="H3" s="624"/>
      <c r="I3" s="624"/>
      <c r="J3" s="624"/>
    </row>
    <row r="4" s="85" customFormat="1" ht="14.25" customHeight="1"/>
    <row r="5" spans="1:12" ht="19.5" customHeight="1">
      <c r="A5" s="890" t="s">
        <v>767</v>
      </c>
      <c r="B5" s="890"/>
      <c r="C5" s="890"/>
      <c r="D5" s="890"/>
      <c r="E5" s="890"/>
      <c r="F5" s="890"/>
      <c r="G5" s="890"/>
      <c r="H5" s="890"/>
      <c r="I5" s="890"/>
      <c r="J5" s="890"/>
      <c r="K5" s="890"/>
      <c r="L5" s="890"/>
    </row>
    <row r="6" spans="1:10" ht="13.5" customHeight="1">
      <c r="A6" s="298"/>
      <c r="B6" s="298"/>
      <c r="C6" s="298"/>
      <c r="D6" s="298"/>
      <c r="E6" s="298"/>
      <c r="F6" s="298"/>
      <c r="G6" s="298"/>
      <c r="H6" s="298"/>
      <c r="I6" s="298"/>
      <c r="J6" s="298"/>
    </row>
    <row r="7" ht="0.75" customHeight="1"/>
    <row r="8" spans="1:12" ht="12.75">
      <c r="A8" s="889" t="s">
        <v>876</v>
      </c>
      <c r="B8" s="889"/>
      <c r="C8" s="299"/>
      <c r="H8" s="891" t="s">
        <v>770</v>
      </c>
      <c r="I8" s="891"/>
      <c r="J8" s="891"/>
      <c r="K8" s="891"/>
      <c r="L8" s="891"/>
    </row>
    <row r="9" spans="1:15" ht="18" customHeight="1">
      <c r="A9" s="748" t="s">
        <v>2</v>
      </c>
      <c r="B9" s="748" t="s">
        <v>31</v>
      </c>
      <c r="C9" s="886" t="s">
        <v>667</v>
      </c>
      <c r="D9" s="886"/>
      <c r="E9" s="886" t="s">
        <v>118</v>
      </c>
      <c r="F9" s="886"/>
      <c r="G9" s="886" t="s">
        <v>668</v>
      </c>
      <c r="H9" s="886"/>
      <c r="I9" s="886" t="s">
        <v>119</v>
      </c>
      <c r="J9" s="886"/>
      <c r="K9" s="886" t="s">
        <v>120</v>
      </c>
      <c r="L9" s="886"/>
      <c r="O9" s="300"/>
    </row>
    <row r="10" spans="1:12" ht="44.25" customHeight="1">
      <c r="A10" s="748"/>
      <c r="B10" s="748"/>
      <c r="C10" s="89" t="s">
        <v>669</v>
      </c>
      <c r="D10" s="89" t="s">
        <v>670</v>
      </c>
      <c r="E10" s="89" t="s">
        <v>671</v>
      </c>
      <c r="F10" s="89" t="s">
        <v>672</v>
      </c>
      <c r="G10" s="89" t="s">
        <v>671</v>
      </c>
      <c r="H10" s="89" t="s">
        <v>672</v>
      </c>
      <c r="I10" s="89" t="s">
        <v>669</v>
      </c>
      <c r="J10" s="89" t="s">
        <v>670</v>
      </c>
      <c r="K10" s="89" t="s">
        <v>669</v>
      </c>
      <c r="L10" s="89" t="s">
        <v>670</v>
      </c>
    </row>
    <row r="11" spans="1:12" ht="12.75">
      <c r="A11" s="89">
        <v>1</v>
      </c>
      <c r="B11" s="89">
        <v>2</v>
      </c>
      <c r="C11" s="89">
        <v>3</v>
      </c>
      <c r="D11" s="89">
        <v>4</v>
      </c>
      <c r="E11" s="89">
        <v>5</v>
      </c>
      <c r="F11" s="89">
        <v>6</v>
      </c>
      <c r="G11" s="89">
        <v>7</v>
      </c>
      <c r="H11" s="89">
        <v>8</v>
      </c>
      <c r="I11" s="89">
        <v>9</v>
      </c>
      <c r="J11" s="89">
        <v>10</v>
      </c>
      <c r="K11" s="89">
        <v>11</v>
      </c>
      <c r="L11" s="89">
        <v>12</v>
      </c>
    </row>
    <row r="12" spans="1:12" ht="12.75">
      <c r="A12" s="5">
        <v>1</v>
      </c>
      <c r="B12" s="156" t="s">
        <v>878</v>
      </c>
      <c r="C12" s="481" t="s">
        <v>919</v>
      </c>
      <c r="D12" s="481" t="s">
        <v>919</v>
      </c>
      <c r="E12" s="481" t="s">
        <v>919</v>
      </c>
      <c r="F12" s="481" t="s">
        <v>919</v>
      </c>
      <c r="G12" s="481" t="s">
        <v>919</v>
      </c>
      <c r="H12" s="481" t="s">
        <v>919</v>
      </c>
      <c r="I12" s="481" t="s">
        <v>919</v>
      </c>
      <c r="J12" s="481" t="s">
        <v>919</v>
      </c>
      <c r="K12" s="481" t="s">
        <v>919</v>
      </c>
      <c r="L12" s="481" t="s">
        <v>919</v>
      </c>
    </row>
    <row r="13" spans="1:12" ht="12.75">
      <c r="A13" s="5">
        <v>2</v>
      </c>
      <c r="B13" s="156" t="s">
        <v>879</v>
      </c>
      <c r="C13" s="481" t="s">
        <v>919</v>
      </c>
      <c r="D13" s="481" t="s">
        <v>919</v>
      </c>
      <c r="E13" s="481" t="s">
        <v>919</v>
      </c>
      <c r="F13" s="481" t="s">
        <v>919</v>
      </c>
      <c r="G13" s="481" t="s">
        <v>919</v>
      </c>
      <c r="H13" s="481" t="s">
        <v>919</v>
      </c>
      <c r="I13" s="481" t="s">
        <v>919</v>
      </c>
      <c r="J13" s="481" t="s">
        <v>919</v>
      </c>
      <c r="K13" s="481" t="s">
        <v>919</v>
      </c>
      <c r="L13" s="481" t="s">
        <v>919</v>
      </c>
    </row>
    <row r="14" spans="1:12" ht="12.75">
      <c r="A14" s="5">
        <v>3</v>
      </c>
      <c r="B14" s="156" t="s">
        <v>880</v>
      </c>
      <c r="C14" s="481" t="s">
        <v>919</v>
      </c>
      <c r="D14" s="481" t="s">
        <v>919</v>
      </c>
      <c r="E14" s="481" t="s">
        <v>919</v>
      </c>
      <c r="F14" s="481" t="s">
        <v>919</v>
      </c>
      <c r="G14" s="481" t="s">
        <v>919</v>
      </c>
      <c r="H14" s="481" t="s">
        <v>919</v>
      </c>
      <c r="I14" s="481" t="s">
        <v>919</v>
      </c>
      <c r="J14" s="481" t="s">
        <v>919</v>
      </c>
      <c r="K14" s="481" t="s">
        <v>919</v>
      </c>
      <c r="L14" s="481" t="s">
        <v>919</v>
      </c>
    </row>
    <row r="15" spans="1:12" ht="12.75">
      <c r="A15" s="5">
        <v>4</v>
      </c>
      <c r="B15" s="156" t="s">
        <v>881</v>
      </c>
      <c r="C15" s="481" t="s">
        <v>919</v>
      </c>
      <c r="D15" s="481" t="s">
        <v>919</v>
      </c>
      <c r="E15" s="481" t="s">
        <v>919</v>
      </c>
      <c r="F15" s="481" t="s">
        <v>919</v>
      </c>
      <c r="G15" s="481" t="s">
        <v>919</v>
      </c>
      <c r="H15" s="481" t="s">
        <v>919</v>
      </c>
      <c r="I15" s="481" t="s">
        <v>919</v>
      </c>
      <c r="J15" s="481" t="s">
        <v>919</v>
      </c>
      <c r="K15" s="481" t="s">
        <v>919</v>
      </c>
      <c r="L15" s="481" t="s">
        <v>919</v>
      </c>
    </row>
    <row r="16" spans="1:12" ht="12.75">
      <c r="A16" s="5">
        <v>5</v>
      </c>
      <c r="B16" s="156" t="s">
        <v>882</v>
      </c>
      <c r="C16" s="481" t="s">
        <v>919</v>
      </c>
      <c r="D16" s="481" t="s">
        <v>919</v>
      </c>
      <c r="E16" s="481" t="s">
        <v>919</v>
      </c>
      <c r="F16" s="481" t="s">
        <v>919</v>
      </c>
      <c r="G16" s="481" t="s">
        <v>919</v>
      </c>
      <c r="H16" s="481" t="s">
        <v>919</v>
      </c>
      <c r="I16" s="481" t="s">
        <v>919</v>
      </c>
      <c r="J16" s="481" t="s">
        <v>919</v>
      </c>
      <c r="K16" s="481" t="s">
        <v>919</v>
      </c>
      <c r="L16" s="481" t="s">
        <v>919</v>
      </c>
    </row>
    <row r="17" spans="1:12" ht="12.75">
      <c r="A17" s="5">
        <v>6</v>
      </c>
      <c r="B17" s="156" t="s">
        <v>883</v>
      </c>
      <c r="C17" s="481" t="s">
        <v>919</v>
      </c>
      <c r="D17" s="481" t="s">
        <v>919</v>
      </c>
      <c r="E17" s="481" t="s">
        <v>919</v>
      </c>
      <c r="F17" s="481" t="s">
        <v>919</v>
      </c>
      <c r="G17" s="481" t="s">
        <v>919</v>
      </c>
      <c r="H17" s="481" t="s">
        <v>919</v>
      </c>
      <c r="I17" s="481" t="s">
        <v>919</v>
      </c>
      <c r="J17" s="481" t="s">
        <v>919</v>
      </c>
      <c r="K17" s="481" t="s">
        <v>919</v>
      </c>
      <c r="L17" s="481" t="s">
        <v>919</v>
      </c>
    </row>
    <row r="18" spans="1:12" ht="12.75">
      <c r="A18" s="5">
        <v>7</v>
      </c>
      <c r="B18" s="156" t="s">
        <v>884</v>
      </c>
      <c r="C18" s="481" t="s">
        <v>919</v>
      </c>
      <c r="D18" s="481" t="s">
        <v>919</v>
      </c>
      <c r="E18" s="481" t="s">
        <v>919</v>
      </c>
      <c r="F18" s="481" t="s">
        <v>919</v>
      </c>
      <c r="G18" s="481" t="s">
        <v>919</v>
      </c>
      <c r="H18" s="481" t="s">
        <v>919</v>
      </c>
      <c r="I18" s="481" t="s">
        <v>919</v>
      </c>
      <c r="J18" s="481" t="s">
        <v>919</v>
      </c>
      <c r="K18" s="481" t="s">
        <v>919</v>
      </c>
      <c r="L18" s="481" t="s">
        <v>919</v>
      </c>
    </row>
    <row r="19" spans="1:12" ht="12.75">
      <c r="A19" s="5">
        <v>8</v>
      </c>
      <c r="B19" s="156" t="s">
        <v>885</v>
      </c>
      <c r="C19" s="481" t="s">
        <v>919</v>
      </c>
      <c r="D19" s="481" t="s">
        <v>919</v>
      </c>
      <c r="E19" s="481" t="s">
        <v>919</v>
      </c>
      <c r="F19" s="481" t="s">
        <v>919</v>
      </c>
      <c r="G19" s="481" t="s">
        <v>919</v>
      </c>
      <c r="H19" s="481" t="s">
        <v>919</v>
      </c>
      <c r="I19" s="481" t="s">
        <v>919</v>
      </c>
      <c r="J19" s="481" t="s">
        <v>919</v>
      </c>
      <c r="K19" s="481" t="s">
        <v>919</v>
      </c>
      <c r="L19" s="481" t="s">
        <v>919</v>
      </c>
    </row>
    <row r="20" spans="1:12" ht="12.75">
      <c r="A20" s="5">
        <v>9</v>
      </c>
      <c r="B20" s="156" t="s">
        <v>886</v>
      </c>
      <c r="C20" s="481" t="s">
        <v>919</v>
      </c>
      <c r="D20" s="481" t="s">
        <v>919</v>
      </c>
      <c r="E20" s="481" t="s">
        <v>919</v>
      </c>
      <c r="F20" s="481" t="s">
        <v>919</v>
      </c>
      <c r="G20" s="481" t="s">
        <v>919</v>
      </c>
      <c r="H20" s="481" t="s">
        <v>919</v>
      </c>
      <c r="I20" s="481" t="s">
        <v>919</v>
      </c>
      <c r="J20" s="481" t="s">
        <v>919</v>
      </c>
      <c r="K20" s="481" t="s">
        <v>919</v>
      </c>
      <c r="L20" s="481" t="s">
        <v>919</v>
      </c>
    </row>
    <row r="21" spans="1:12" ht="12.75">
      <c r="A21" s="5">
        <v>10</v>
      </c>
      <c r="B21" s="156" t="s">
        <v>887</v>
      </c>
      <c r="C21" s="481" t="s">
        <v>919</v>
      </c>
      <c r="D21" s="481" t="s">
        <v>919</v>
      </c>
      <c r="E21" s="481" t="s">
        <v>919</v>
      </c>
      <c r="F21" s="481" t="s">
        <v>919</v>
      </c>
      <c r="G21" s="481" t="s">
        <v>919</v>
      </c>
      <c r="H21" s="481" t="s">
        <v>919</v>
      </c>
      <c r="I21" s="481" t="s">
        <v>919</v>
      </c>
      <c r="J21" s="481" t="s">
        <v>919</v>
      </c>
      <c r="K21" s="481" t="s">
        <v>919</v>
      </c>
      <c r="L21" s="481" t="s">
        <v>919</v>
      </c>
    </row>
    <row r="22" spans="1:12" ht="12.75">
      <c r="A22" s="5">
        <v>11</v>
      </c>
      <c r="B22" s="156" t="s">
        <v>888</v>
      </c>
      <c r="C22" s="481" t="s">
        <v>919</v>
      </c>
      <c r="D22" s="481" t="s">
        <v>919</v>
      </c>
      <c r="E22" s="481" t="s">
        <v>919</v>
      </c>
      <c r="F22" s="481" t="s">
        <v>919</v>
      </c>
      <c r="G22" s="481" t="s">
        <v>919</v>
      </c>
      <c r="H22" s="481" t="s">
        <v>919</v>
      </c>
      <c r="I22" s="481" t="s">
        <v>919</v>
      </c>
      <c r="J22" s="481" t="s">
        <v>919</v>
      </c>
      <c r="K22" s="481" t="s">
        <v>919</v>
      </c>
      <c r="L22" s="481" t="s">
        <v>919</v>
      </c>
    </row>
    <row r="23" spans="1:12" ht="12.75">
      <c r="A23" s="5">
        <v>12</v>
      </c>
      <c r="B23" s="156" t="s">
        <v>889</v>
      </c>
      <c r="C23" s="481" t="s">
        <v>919</v>
      </c>
      <c r="D23" s="481" t="s">
        <v>919</v>
      </c>
      <c r="E23" s="481" t="s">
        <v>919</v>
      </c>
      <c r="F23" s="481" t="s">
        <v>919</v>
      </c>
      <c r="G23" s="481" t="s">
        <v>919</v>
      </c>
      <c r="H23" s="481" t="s">
        <v>919</v>
      </c>
      <c r="I23" s="481" t="s">
        <v>919</v>
      </c>
      <c r="J23" s="481" t="s">
        <v>919</v>
      </c>
      <c r="K23" s="481" t="s">
        <v>919</v>
      </c>
      <c r="L23" s="481" t="s">
        <v>919</v>
      </c>
    </row>
    <row r="24" spans="1:12" ht="12.75">
      <c r="A24" s="5">
        <v>13</v>
      </c>
      <c r="B24" s="156" t="s">
        <v>890</v>
      </c>
      <c r="C24" s="481" t="s">
        <v>919</v>
      </c>
      <c r="D24" s="481" t="s">
        <v>919</v>
      </c>
      <c r="E24" s="481" t="s">
        <v>919</v>
      </c>
      <c r="F24" s="481" t="s">
        <v>919</v>
      </c>
      <c r="G24" s="481" t="s">
        <v>919</v>
      </c>
      <c r="H24" s="481" t="s">
        <v>919</v>
      </c>
      <c r="I24" s="481" t="s">
        <v>919</v>
      </c>
      <c r="J24" s="481" t="s">
        <v>919</v>
      </c>
      <c r="K24" s="481" t="s">
        <v>919</v>
      </c>
      <c r="L24" s="481" t="s">
        <v>919</v>
      </c>
    </row>
    <row r="25" spans="1:12" ht="12.75">
      <c r="A25" s="5">
        <v>14</v>
      </c>
      <c r="B25" s="156" t="s">
        <v>891</v>
      </c>
      <c r="C25" s="481" t="s">
        <v>919</v>
      </c>
      <c r="D25" s="481" t="s">
        <v>919</v>
      </c>
      <c r="E25" s="481" t="s">
        <v>919</v>
      </c>
      <c r="F25" s="481" t="s">
        <v>919</v>
      </c>
      <c r="G25" s="481" t="s">
        <v>919</v>
      </c>
      <c r="H25" s="481" t="s">
        <v>919</v>
      </c>
      <c r="I25" s="481" t="s">
        <v>919</v>
      </c>
      <c r="J25" s="481" t="s">
        <v>919</v>
      </c>
      <c r="K25" s="481" t="s">
        <v>919</v>
      </c>
      <c r="L25" s="481" t="s">
        <v>919</v>
      </c>
    </row>
    <row r="26" spans="1:12" ht="12.75">
      <c r="A26" s="5">
        <v>15</v>
      </c>
      <c r="B26" s="156" t="s">
        <v>892</v>
      </c>
      <c r="C26" s="481" t="s">
        <v>919</v>
      </c>
      <c r="D26" s="481" t="s">
        <v>919</v>
      </c>
      <c r="E26" s="481" t="s">
        <v>919</v>
      </c>
      <c r="F26" s="481" t="s">
        <v>919</v>
      </c>
      <c r="G26" s="481" t="s">
        <v>919</v>
      </c>
      <c r="H26" s="481" t="s">
        <v>919</v>
      </c>
      <c r="I26" s="481" t="s">
        <v>919</v>
      </c>
      <c r="J26" s="481" t="s">
        <v>919</v>
      </c>
      <c r="K26" s="481" t="s">
        <v>919</v>
      </c>
      <c r="L26" s="481" t="s">
        <v>919</v>
      </c>
    </row>
    <row r="27" spans="1:12" ht="12.75">
      <c r="A27" s="5">
        <v>16</v>
      </c>
      <c r="B27" s="156" t="s">
        <v>893</v>
      </c>
      <c r="C27" s="481" t="s">
        <v>919</v>
      </c>
      <c r="D27" s="481" t="s">
        <v>919</v>
      </c>
      <c r="E27" s="481" t="s">
        <v>919</v>
      </c>
      <c r="F27" s="481" t="s">
        <v>919</v>
      </c>
      <c r="G27" s="481" t="s">
        <v>919</v>
      </c>
      <c r="H27" s="481" t="s">
        <v>919</v>
      </c>
      <c r="I27" s="481" t="s">
        <v>919</v>
      </c>
      <c r="J27" s="481" t="s">
        <v>919</v>
      </c>
      <c r="K27" s="481" t="s">
        <v>919</v>
      </c>
      <c r="L27" s="481" t="s">
        <v>919</v>
      </c>
    </row>
    <row r="28" spans="1:12" ht="12.75">
      <c r="A28" s="5">
        <v>17</v>
      </c>
      <c r="B28" s="156" t="s">
        <v>894</v>
      </c>
      <c r="C28" s="481" t="s">
        <v>919</v>
      </c>
      <c r="D28" s="481" t="s">
        <v>919</v>
      </c>
      <c r="E28" s="481" t="s">
        <v>919</v>
      </c>
      <c r="F28" s="481" t="s">
        <v>919</v>
      </c>
      <c r="G28" s="481" t="s">
        <v>919</v>
      </c>
      <c r="H28" s="481" t="s">
        <v>919</v>
      </c>
      <c r="I28" s="481" t="s">
        <v>919</v>
      </c>
      <c r="J28" s="481" t="s">
        <v>919</v>
      </c>
      <c r="K28" s="481" t="s">
        <v>919</v>
      </c>
      <c r="L28" s="481" t="s">
        <v>919</v>
      </c>
    </row>
    <row r="29" spans="1:12" ht="12.75">
      <c r="A29" s="5">
        <v>18</v>
      </c>
      <c r="B29" s="156" t="s">
        <v>895</v>
      </c>
      <c r="C29" s="481" t="s">
        <v>919</v>
      </c>
      <c r="D29" s="481" t="s">
        <v>919</v>
      </c>
      <c r="E29" s="481" t="s">
        <v>919</v>
      </c>
      <c r="F29" s="481" t="s">
        <v>919</v>
      </c>
      <c r="G29" s="481" t="s">
        <v>919</v>
      </c>
      <c r="H29" s="481" t="s">
        <v>919</v>
      </c>
      <c r="I29" s="481" t="s">
        <v>919</v>
      </c>
      <c r="J29" s="481" t="s">
        <v>919</v>
      </c>
      <c r="K29" s="481" t="s">
        <v>919</v>
      </c>
      <c r="L29" s="481" t="s">
        <v>919</v>
      </c>
    </row>
    <row r="30" spans="1:12" ht="12.75">
      <c r="A30" s="5">
        <v>19</v>
      </c>
      <c r="B30" s="156" t="s">
        <v>896</v>
      </c>
      <c r="C30" s="481" t="s">
        <v>919</v>
      </c>
      <c r="D30" s="481" t="s">
        <v>919</v>
      </c>
      <c r="E30" s="481" t="s">
        <v>919</v>
      </c>
      <c r="F30" s="481" t="s">
        <v>919</v>
      </c>
      <c r="G30" s="481" t="s">
        <v>919</v>
      </c>
      <c r="H30" s="481" t="s">
        <v>919</v>
      </c>
      <c r="I30" s="481" t="s">
        <v>919</v>
      </c>
      <c r="J30" s="481" t="s">
        <v>919</v>
      </c>
      <c r="K30" s="481" t="s">
        <v>919</v>
      </c>
      <c r="L30" s="481" t="s">
        <v>919</v>
      </c>
    </row>
    <row r="31" spans="1:12" ht="12.75">
      <c r="A31" s="5">
        <v>20</v>
      </c>
      <c r="B31" s="156" t="s">
        <v>897</v>
      </c>
      <c r="C31" s="481" t="s">
        <v>919</v>
      </c>
      <c r="D31" s="481" t="s">
        <v>919</v>
      </c>
      <c r="E31" s="481" t="s">
        <v>919</v>
      </c>
      <c r="F31" s="481" t="s">
        <v>919</v>
      </c>
      <c r="G31" s="481" t="s">
        <v>919</v>
      </c>
      <c r="H31" s="481" t="s">
        <v>919</v>
      </c>
      <c r="I31" s="481" t="s">
        <v>919</v>
      </c>
      <c r="J31" s="481" t="s">
        <v>919</v>
      </c>
      <c r="K31" s="481" t="s">
        <v>919</v>
      </c>
      <c r="L31" s="481" t="s">
        <v>919</v>
      </c>
    </row>
    <row r="32" spans="1:12" ht="12.75">
      <c r="A32" s="5">
        <v>21</v>
      </c>
      <c r="B32" s="156" t="s">
        <v>898</v>
      </c>
      <c r="C32" s="481" t="s">
        <v>919</v>
      </c>
      <c r="D32" s="481" t="s">
        <v>919</v>
      </c>
      <c r="E32" s="481" t="s">
        <v>919</v>
      </c>
      <c r="F32" s="481" t="s">
        <v>919</v>
      </c>
      <c r="G32" s="481" t="s">
        <v>919</v>
      </c>
      <c r="H32" s="481" t="s">
        <v>919</v>
      </c>
      <c r="I32" s="481" t="s">
        <v>919</v>
      </c>
      <c r="J32" s="481" t="s">
        <v>919</v>
      </c>
      <c r="K32" s="481" t="s">
        <v>919</v>
      </c>
      <c r="L32" s="481" t="s">
        <v>919</v>
      </c>
    </row>
    <row r="33" spans="1:12" ht="12.75">
      <c r="A33" s="5">
        <v>22</v>
      </c>
      <c r="B33" s="156" t="s">
        <v>899</v>
      </c>
      <c r="C33" s="481" t="s">
        <v>919</v>
      </c>
      <c r="D33" s="481" t="s">
        <v>919</v>
      </c>
      <c r="E33" s="481" t="s">
        <v>919</v>
      </c>
      <c r="F33" s="481" t="s">
        <v>919</v>
      </c>
      <c r="G33" s="481" t="s">
        <v>919</v>
      </c>
      <c r="H33" s="481" t="s">
        <v>919</v>
      </c>
      <c r="I33" s="481" t="s">
        <v>919</v>
      </c>
      <c r="J33" s="481" t="s">
        <v>919</v>
      </c>
      <c r="K33" s="481" t="s">
        <v>919</v>
      </c>
      <c r="L33" s="481" t="s">
        <v>919</v>
      </c>
    </row>
    <row r="34" spans="1:12" ht="12.75">
      <c r="A34" s="5">
        <v>23</v>
      </c>
      <c r="B34" s="156" t="s">
        <v>900</v>
      </c>
      <c r="C34" s="481" t="s">
        <v>919</v>
      </c>
      <c r="D34" s="481" t="s">
        <v>919</v>
      </c>
      <c r="E34" s="481" t="s">
        <v>919</v>
      </c>
      <c r="F34" s="481" t="s">
        <v>919</v>
      </c>
      <c r="G34" s="481" t="s">
        <v>919</v>
      </c>
      <c r="H34" s="481" t="s">
        <v>919</v>
      </c>
      <c r="I34" s="481" t="s">
        <v>919</v>
      </c>
      <c r="J34" s="481" t="s">
        <v>919</v>
      </c>
      <c r="K34" s="481" t="s">
        <v>919</v>
      </c>
      <c r="L34" s="481" t="s">
        <v>919</v>
      </c>
    </row>
    <row r="35" spans="1:12" ht="12.75">
      <c r="A35" s="5">
        <v>24</v>
      </c>
      <c r="B35" s="156" t="s">
        <v>901</v>
      </c>
      <c r="C35" s="481" t="s">
        <v>919</v>
      </c>
      <c r="D35" s="481" t="s">
        <v>919</v>
      </c>
      <c r="E35" s="481" t="s">
        <v>919</v>
      </c>
      <c r="F35" s="481" t="s">
        <v>919</v>
      </c>
      <c r="G35" s="481" t="s">
        <v>919</v>
      </c>
      <c r="H35" s="481" t="s">
        <v>919</v>
      </c>
      <c r="I35" s="481" t="s">
        <v>919</v>
      </c>
      <c r="J35" s="481" t="s">
        <v>919</v>
      </c>
      <c r="K35" s="481" t="s">
        <v>919</v>
      </c>
      <c r="L35" s="481" t="s">
        <v>919</v>
      </c>
    </row>
    <row r="36" spans="1:12" ht="12.75">
      <c r="A36" s="5">
        <v>25</v>
      </c>
      <c r="B36" s="156" t="s">
        <v>902</v>
      </c>
      <c r="C36" s="481" t="s">
        <v>919</v>
      </c>
      <c r="D36" s="481" t="s">
        <v>919</v>
      </c>
      <c r="E36" s="481" t="s">
        <v>919</v>
      </c>
      <c r="F36" s="481" t="s">
        <v>919</v>
      </c>
      <c r="G36" s="481" t="s">
        <v>919</v>
      </c>
      <c r="H36" s="481" t="s">
        <v>919</v>
      </c>
      <c r="I36" s="481" t="s">
        <v>919</v>
      </c>
      <c r="J36" s="481" t="s">
        <v>919</v>
      </c>
      <c r="K36" s="481" t="s">
        <v>919</v>
      </c>
      <c r="L36" s="481" t="s">
        <v>919</v>
      </c>
    </row>
    <row r="37" spans="1:12" ht="12.75">
      <c r="A37" s="5">
        <v>26</v>
      </c>
      <c r="B37" s="156" t="s">
        <v>903</v>
      </c>
      <c r="C37" s="481" t="s">
        <v>919</v>
      </c>
      <c r="D37" s="481" t="s">
        <v>919</v>
      </c>
      <c r="E37" s="481" t="s">
        <v>919</v>
      </c>
      <c r="F37" s="481" t="s">
        <v>919</v>
      </c>
      <c r="G37" s="481" t="s">
        <v>919</v>
      </c>
      <c r="H37" s="481" t="s">
        <v>919</v>
      </c>
      <c r="I37" s="481" t="s">
        <v>919</v>
      </c>
      <c r="J37" s="481" t="s">
        <v>919</v>
      </c>
      <c r="K37" s="481" t="s">
        <v>919</v>
      </c>
      <c r="L37" s="481" t="s">
        <v>919</v>
      </c>
    </row>
    <row r="38" spans="1:12" ht="12.75">
      <c r="A38" s="5">
        <v>27</v>
      </c>
      <c r="B38" s="156" t="s">
        <v>904</v>
      </c>
      <c r="C38" s="481" t="s">
        <v>919</v>
      </c>
      <c r="D38" s="481" t="s">
        <v>919</v>
      </c>
      <c r="E38" s="481" t="s">
        <v>919</v>
      </c>
      <c r="F38" s="481" t="s">
        <v>919</v>
      </c>
      <c r="G38" s="481" t="s">
        <v>919</v>
      </c>
      <c r="H38" s="481" t="s">
        <v>919</v>
      </c>
      <c r="I38" s="481" t="s">
        <v>919</v>
      </c>
      <c r="J38" s="481" t="s">
        <v>919</v>
      </c>
      <c r="K38" s="481" t="s">
        <v>919</v>
      </c>
      <c r="L38" s="481" t="s">
        <v>919</v>
      </c>
    </row>
    <row r="39" spans="1:12" ht="12.75">
      <c r="A39" s="5">
        <v>28</v>
      </c>
      <c r="B39" s="156" t="s">
        <v>905</v>
      </c>
      <c r="C39" s="481" t="s">
        <v>919</v>
      </c>
      <c r="D39" s="481" t="s">
        <v>919</v>
      </c>
      <c r="E39" s="481" t="s">
        <v>919</v>
      </c>
      <c r="F39" s="481" t="s">
        <v>919</v>
      </c>
      <c r="G39" s="481" t="s">
        <v>919</v>
      </c>
      <c r="H39" s="481" t="s">
        <v>919</v>
      </c>
      <c r="I39" s="481" t="s">
        <v>919</v>
      </c>
      <c r="J39" s="481" t="s">
        <v>919</v>
      </c>
      <c r="K39" s="481" t="s">
        <v>919</v>
      </c>
      <c r="L39" s="481" t="s">
        <v>919</v>
      </c>
    </row>
    <row r="40" spans="1:12" ht="12.75">
      <c r="A40" s="5">
        <v>29</v>
      </c>
      <c r="B40" s="156" t="s">
        <v>906</v>
      </c>
      <c r="C40" s="481" t="s">
        <v>919</v>
      </c>
      <c r="D40" s="481" t="s">
        <v>919</v>
      </c>
      <c r="E40" s="481" t="s">
        <v>919</v>
      </c>
      <c r="F40" s="481" t="s">
        <v>919</v>
      </c>
      <c r="G40" s="481" t="s">
        <v>919</v>
      </c>
      <c r="H40" s="481" t="s">
        <v>919</v>
      </c>
      <c r="I40" s="481" t="s">
        <v>919</v>
      </c>
      <c r="J40" s="481" t="s">
        <v>919</v>
      </c>
      <c r="K40" s="481" t="s">
        <v>919</v>
      </c>
      <c r="L40" s="481" t="s">
        <v>919</v>
      </c>
    </row>
    <row r="41" spans="1:12" ht="12.75">
      <c r="A41" s="5">
        <v>30</v>
      </c>
      <c r="B41" s="156" t="s">
        <v>907</v>
      </c>
      <c r="C41" s="481" t="s">
        <v>919</v>
      </c>
      <c r="D41" s="481" t="s">
        <v>919</v>
      </c>
      <c r="E41" s="481" t="s">
        <v>919</v>
      </c>
      <c r="F41" s="481" t="s">
        <v>919</v>
      </c>
      <c r="G41" s="481" t="s">
        <v>919</v>
      </c>
      <c r="H41" s="481" t="s">
        <v>919</v>
      </c>
      <c r="I41" s="481" t="s">
        <v>919</v>
      </c>
      <c r="J41" s="481" t="s">
        <v>919</v>
      </c>
      <c r="K41" s="481" t="s">
        <v>919</v>
      </c>
      <c r="L41" s="481" t="s">
        <v>919</v>
      </c>
    </row>
    <row r="42" spans="1:12" ht="12.75">
      <c r="A42" s="5">
        <v>31</v>
      </c>
      <c r="B42" s="321" t="s">
        <v>908</v>
      </c>
      <c r="C42" s="481" t="s">
        <v>919</v>
      </c>
      <c r="D42" s="481" t="s">
        <v>919</v>
      </c>
      <c r="E42" s="481" t="s">
        <v>919</v>
      </c>
      <c r="F42" s="481" t="s">
        <v>919</v>
      </c>
      <c r="G42" s="481" t="s">
        <v>919</v>
      </c>
      <c r="H42" s="481" t="s">
        <v>919</v>
      </c>
      <c r="I42" s="481" t="s">
        <v>919</v>
      </c>
      <c r="J42" s="481" t="s">
        <v>919</v>
      </c>
      <c r="K42" s="481" t="s">
        <v>919</v>
      </c>
      <c r="L42" s="481" t="s">
        <v>919</v>
      </c>
    </row>
    <row r="43" spans="1:12" ht="12.75">
      <c r="A43" s="5">
        <v>32</v>
      </c>
      <c r="B43" s="321" t="s">
        <v>909</v>
      </c>
      <c r="C43" s="481" t="s">
        <v>919</v>
      </c>
      <c r="D43" s="481" t="s">
        <v>919</v>
      </c>
      <c r="E43" s="481" t="s">
        <v>919</v>
      </c>
      <c r="F43" s="481" t="s">
        <v>919</v>
      </c>
      <c r="G43" s="481" t="s">
        <v>919</v>
      </c>
      <c r="H43" s="481" t="s">
        <v>919</v>
      </c>
      <c r="I43" s="481" t="s">
        <v>919</v>
      </c>
      <c r="J43" s="481" t="s">
        <v>919</v>
      </c>
      <c r="K43" s="481" t="s">
        <v>919</v>
      </c>
      <c r="L43" s="481" t="s">
        <v>919</v>
      </c>
    </row>
    <row r="44" spans="1:12" ht="12.75">
      <c r="A44" s="5">
        <v>33</v>
      </c>
      <c r="B44" s="321" t="s">
        <v>910</v>
      </c>
      <c r="C44" s="481" t="s">
        <v>919</v>
      </c>
      <c r="D44" s="481" t="s">
        <v>919</v>
      </c>
      <c r="E44" s="481" t="s">
        <v>919</v>
      </c>
      <c r="F44" s="481" t="s">
        <v>919</v>
      </c>
      <c r="G44" s="481" t="s">
        <v>919</v>
      </c>
      <c r="H44" s="481" t="s">
        <v>919</v>
      </c>
      <c r="I44" s="481" t="s">
        <v>919</v>
      </c>
      <c r="J44" s="481" t="s">
        <v>919</v>
      </c>
      <c r="K44" s="481" t="s">
        <v>919</v>
      </c>
      <c r="L44" s="481" t="s">
        <v>919</v>
      </c>
    </row>
    <row r="45" spans="1:12" ht="12.75">
      <c r="A45" s="5">
        <v>34</v>
      </c>
      <c r="B45" s="321" t="s">
        <v>911</v>
      </c>
      <c r="C45" s="481" t="s">
        <v>919</v>
      </c>
      <c r="D45" s="481" t="s">
        <v>919</v>
      </c>
      <c r="E45" s="481" t="s">
        <v>919</v>
      </c>
      <c r="F45" s="481" t="s">
        <v>919</v>
      </c>
      <c r="G45" s="481" t="s">
        <v>919</v>
      </c>
      <c r="H45" s="481" t="s">
        <v>919</v>
      </c>
      <c r="I45" s="481" t="s">
        <v>919</v>
      </c>
      <c r="J45" s="481" t="s">
        <v>919</v>
      </c>
      <c r="K45" s="481" t="s">
        <v>919</v>
      </c>
      <c r="L45" s="481" t="s">
        <v>919</v>
      </c>
    </row>
    <row r="46" spans="1:12" ht="12.75">
      <c r="A46" s="5">
        <v>35</v>
      </c>
      <c r="B46" s="321" t="s">
        <v>912</v>
      </c>
      <c r="C46" s="481" t="s">
        <v>919</v>
      </c>
      <c r="D46" s="481" t="s">
        <v>919</v>
      </c>
      <c r="E46" s="481" t="s">
        <v>919</v>
      </c>
      <c r="F46" s="481" t="s">
        <v>919</v>
      </c>
      <c r="G46" s="481" t="s">
        <v>919</v>
      </c>
      <c r="H46" s="481" t="s">
        <v>919</v>
      </c>
      <c r="I46" s="481" t="s">
        <v>919</v>
      </c>
      <c r="J46" s="481" t="s">
        <v>919</v>
      </c>
      <c r="K46" s="481" t="s">
        <v>919</v>
      </c>
      <c r="L46" s="481" t="s">
        <v>919</v>
      </c>
    </row>
    <row r="47" spans="1:12" ht="12.75">
      <c r="A47" s="5">
        <v>36</v>
      </c>
      <c r="B47" s="321" t="s">
        <v>913</v>
      </c>
      <c r="C47" s="481" t="s">
        <v>919</v>
      </c>
      <c r="D47" s="481" t="s">
        <v>919</v>
      </c>
      <c r="E47" s="481" t="s">
        <v>919</v>
      </c>
      <c r="F47" s="481" t="s">
        <v>919</v>
      </c>
      <c r="G47" s="481" t="s">
        <v>919</v>
      </c>
      <c r="H47" s="481" t="s">
        <v>919</v>
      </c>
      <c r="I47" s="481" t="s">
        <v>919</v>
      </c>
      <c r="J47" s="481" t="s">
        <v>919</v>
      </c>
      <c r="K47" s="481" t="s">
        <v>919</v>
      </c>
      <c r="L47" s="481" t="s">
        <v>919</v>
      </c>
    </row>
    <row r="48" spans="1:12" ht="12.75">
      <c r="A48" s="5">
        <v>37</v>
      </c>
      <c r="B48" s="321" t="s">
        <v>914</v>
      </c>
      <c r="C48" s="481" t="s">
        <v>919</v>
      </c>
      <c r="D48" s="481" t="s">
        <v>919</v>
      </c>
      <c r="E48" s="481" t="s">
        <v>919</v>
      </c>
      <c r="F48" s="481" t="s">
        <v>919</v>
      </c>
      <c r="G48" s="481" t="s">
        <v>919</v>
      </c>
      <c r="H48" s="481" t="s">
        <v>919</v>
      </c>
      <c r="I48" s="481" t="s">
        <v>919</v>
      </c>
      <c r="J48" s="481" t="s">
        <v>919</v>
      </c>
      <c r="K48" s="481" t="s">
        <v>919</v>
      </c>
      <c r="L48" s="481" t="s">
        <v>919</v>
      </c>
    </row>
    <row r="49" spans="1:12" ht="12.75">
      <c r="A49" s="5">
        <v>38</v>
      </c>
      <c r="B49" s="321" t="s">
        <v>915</v>
      </c>
      <c r="C49" s="481" t="s">
        <v>919</v>
      </c>
      <c r="D49" s="481" t="s">
        <v>919</v>
      </c>
      <c r="E49" s="481" t="s">
        <v>919</v>
      </c>
      <c r="F49" s="481" t="s">
        <v>919</v>
      </c>
      <c r="G49" s="481" t="s">
        <v>919</v>
      </c>
      <c r="H49" s="481" t="s">
        <v>919</v>
      </c>
      <c r="I49" s="481" t="s">
        <v>919</v>
      </c>
      <c r="J49" s="481" t="s">
        <v>919</v>
      </c>
      <c r="K49" s="481" t="s">
        <v>919</v>
      </c>
      <c r="L49" s="481" t="s">
        <v>919</v>
      </c>
    </row>
    <row r="50" spans="1:12" ht="12.75">
      <c r="A50" s="543" t="s">
        <v>14</v>
      </c>
      <c r="B50" s="544"/>
      <c r="C50" s="481" t="s">
        <v>919</v>
      </c>
      <c r="D50" s="481" t="s">
        <v>919</v>
      </c>
      <c r="E50" s="481" t="s">
        <v>919</v>
      </c>
      <c r="F50" s="481" t="s">
        <v>919</v>
      </c>
      <c r="G50" s="481" t="s">
        <v>919</v>
      </c>
      <c r="H50" s="481" t="s">
        <v>919</v>
      </c>
      <c r="I50" s="481" t="s">
        <v>919</v>
      </c>
      <c r="J50" s="481" t="s">
        <v>919</v>
      </c>
      <c r="K50" s="481" t="s">
        <v>919</v>
      </c>
      <c r="L50" s="481" t="s">
        <v>919</v>
      </c>
    </row>
    <row r="51" spans="1:10" ht="12.75">
      <c r="A51" s="94"/>
      <c r="B51" s="116"/>
      <c r="C51" s="116"/>
      <c r="D51" s="300"/>
      <c r="E51" s="300"/>
      <c r="F51" s="300"/>
      <c r="G51" s="300"/>
      <c r="H51" s="300"/>
      <c r="I51" s="300"/>
      <c r="J51" s="300"/>
    </row>
    <row r="52" spans="1:10" ht="12.75">
      <c r="A52" s="94"/>
      <c r="B52" s="116"/>
      <c r="C52" s="116"/>
      <c r="D52" s="300"/>
      <c r="E52" s="300"/>
      <c r="F52" s="300"/>
      <c r="G52" s="300"/>
      <c r="H52" s="300"/>
      <c r="I52" s="300"/>
      <c r="J52" s="300"/>
    </row>
    <row r="54" spans="10:14" ht="12.75" customHeight="1">
      <c r="J54" s="594" t="s">
        <v>1086</v>
      </c>
      <c r="K54" s="594"/>
      <c r="L54" s="594"/>
      <c r="M54" s="594"/>
      <c r="N54" s="594"/>
    </row>
    <row r="55" spans="10:14" ht="12.75" customHeight="1">
      <c r="J55" s="594"/>
      <c r="K55" s="594"/>
      <c r="L55" s="594"/>
      <c r="M55" s="594"/>
      <c r="N55" s="594"/>
    </row>
    <row r="56" spans="10:14" ht="12.75" customHeight="1">
      <c r="J56" s="594"/>
      <c r="K56" s="594"/>
      <c r="L56" s="594"/>
      <c r="M56" s="594"/>
      <c r="N56" s="594"/>
    </row>
    <row r="57" spans="10:14" ht="12.75" customHeight="1">
      <c r="J57" s="594"/>
      <c r="K57" s="594"/>
      <c r="L57" s="594"/>
      <c r="M57" s="594"/>
      <c r="N57" s="594"/>
    </row>
  </sheetData>
  <sheetProtection/>
  <mergeCells count="15">
    <mergeCell ref="E1:I1"/>
    <mergeCell ref="A2:J2"/>
    <mergeCell ref="A3:J3"/>
    <mergeCell ref="A8:B8"/>
    <mergeCell ref="A5:L5"/>
    <mergeCell ref="H8:L8"/>
    <mergeCell ref="J54:N57"/>
    <mergeCell ref="K9:L9"/>
    <mergeCell ref="A50:B50"/>
    <mergeCell ref="A9:A10"/>
    <mergeCell ref="B9:B10"/>
    <mergeCell ref="C9:D9"/>
    <mergeCell ref="E9:F9"/>
    <mergeCell ref="G9:H9"/>
    <mergeCell ref="I9: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2:J57"/>
  <sheetViews>
    <sheetView zoomScale="115" zoomScaleNormal="115" zoomScaleSheetLayoutView="100" zoomScalePageLayoutView="0" workbookViewId="0" topLeftCell="A37">
      <selection activeCell="F54" sqref="F54:J57"/>
    </sheetView>
  </sheetViews>
  <sheetFormatPr defaultColWidth="8.8515625" defaultRowHeight="12.75"/>
  <cols>
    <col min="1" max="1" width="8.28125" style="16" customWidth="1"/>
    <col min="2" max="2" width="15.57421875" style="16" customWidth="1"/>
    <col min="3" max="3" width="13.421875" style="16" customWidth="1"/>
    <col min="4" max="4" width="14.57421875" style="16" customWidth="1"/>
    <col min="5" max="5" width="16.8515625" style="16" customWidth="1"/>
    <col min="6" max="6" width="15.140625" style="16" customWidth="1"/>
    <col min="7" max="7" width="17.28125" style="16" customWidth="1"/>
    <col min="8" max="8" width="21.7109375" style="16" customWidth="1"/>
    <col min="9" max="16384" width="8.8515625" style="16" customWidth="1"/>
  </cols>
  <sheetData>
    <row r="2" spans="1:8" ht="15.75">
      <c r="A2" s="572" t="s">
        <v>0</v>
      </c>
      <c r="B2" s="572"/>
      <c r="C2" s="572"/>
      <c r="D2" s="572"/>
      <c r="E2" s="572"/>
      <c r="F2" s="572"/>
      <c r="G2" s="572"/>
      <c r="H2" s="328" t="s">
        <v>244</v>
      </c>
    </row>
    <row r="3" spans="1:8" ht="20.25">
      <c r="A3" s="573" t="s">
        <v>693</v>
      </c>
      <c r="B3" s="573"/>
      <c r="C3" s="573"/>
      <c r="D3" s="573"/>
      <c r="E3" s="573"/>
      <c r="F3" s="573"/>
      <c r="G3" s="573"/>
      <c r="H3" s="573"/>
    </row>
    <row r="5" spans="1:8" ht="18" customHeight="1">
      <c r="A5" s="630" t="s">
        <v>734</v>
      </c>
      <c r="B5" s="630"/>
      <c r="C5" s="630"/>
      <c r="D5" s="630"/>
      <c r="E5" s="630"/>
      <c r="F5" s="630"/>
      <c r="G5" s="630"/>
      <c r="H5" s="630"/>
    </row>
    <row r="6" spans="1:2" ht="12.75">
      <c r="A6" s="157" t="s">
        <v>877</v>
      </c>
      <c r="B6" s="157"/>
    </row>
    <row r="7" spans="1:8" ht="12.75">
      <c r="A7" s="157"/>
      <c r="B7" s="157"/>
      <c r="G7" s="631" t="s">
        <v>772</v>
      </c>
      <c r="H7" s="631"/>
    </row>
    <row r="8" spans="1:8" ht="59.25" customHeight="1">
      <c r="A8" s="329" t="s">
        <v>2</v>
      </c>
      <c r="B8" s="329" t="s">
        <v>3</v>
      </c>
      <c r="C8" s="330" t="s">
        <v>246</v>
      </c>
      <c r="D8" s="330" t="s">
        <v>247</v>
      </c>
      <c r="E8" s="330" t="s">
        <v>248</v>
      </c>
      <c r="F8" s="330" t="s">
        <v>249</v>
      </c>
      <c r="G8" s="330" t="s">
        <v>250</v>
      </c>
      <c r="H8" s="330" t="s">
        <v>251</v>
      </c>
    </row>
    <row r="9" spans="1:8" s="328" customFormat="1" ht="14.25">
      <c r="A9" s="70" t="s">
        <v>252</v>
      </c>
      <c r="B9" s="70" t="s">
        <v>253</v>
      </c>
      <c r="C9" s="70" t="s">
        <v>254</v>
      </c>
      <c r="D9" s="70" t="s">
        <v>255</v>
      </c>
      <c r="E9" s="70" t="s">
        <v>256</v>
      </c>
      <c r="F9" s="70" t="s">
        <v>257</v>
      </c>
      <c r="G9" s="70" t="s">
        <v>258</v>
      </c>
      <c r="H9" s="70" t="s">
        <v>259</v>
      </c>
    </row>
    <row r="10" spans="1:8" s="328" customFormat="1" ht="14.25">
      <c r="A10" s="331">
        <v>1</v>
      </c>
      <c r="B10" s="332" t="s">
        <v>878</v>
      </c>
      <c r="C10" s="335">
        <v>2086</v>
      </c>
      <c r="D10" s="335">
        <v>24</v>
      </c>
      <c r="E10" s="335">
        <v>1196</v>
      </c>
      <c r="F10" s="335">
        <f>SUM(C10:E10)</f>
        <v>3306</v>
      </c>
      <c r="G10" s="335">
        <v>3153</v>
      </c>
      <c r="H10" s="331">
        <f>F10-G10</f>
        <v>153</v>
      </c>
    </row>
    <row r="11" spans="1:8" s="328" customFormat="1" ht="14.25">
      <c r="A11" s="331">
        <v>2</v>
      </c>
      <c r="B11" s="332" t="s">
        <v>879</v>
      </c>
      <c r="C11" s="335">
        <v>1427</v>
      </c>
      <c r="D11" s="335">
        <v>9</v>
      </c>
      <c r="E11" s="335">
        <v>794</v>
      </c>
      <c r="F11" s="335">
        <f aca="true" t="shared" si="0" ref="F11:F48">SUM(C11:E11)</f>
        <v>2230</v>
      </c>
      <c r="G11" s="335">
        <v>2203</v>
      </c>
      <c r="H11" s="331">
        <f aca="true" t="shared" si="1" ref="H11:H48">F11-G11</f>
        <v>27</v>
      </c>
    </row>
    <row r="12" spans="1:8" s="328" customFormat="1" ht="14.25">
      <c r="A12" s="331">
        <v>3</v>
      </c>
      <c r="B12" s="332" t="s">
        <v>880</v>
      </c>
      <c r="C12" s="335">
        <v>1141</v>
      </c>
      <c r="D12" s="335">
        <v>9</v>
      </c>
      <c r="E12" s="335">
        <v>848</v>
      </c>
      <c r="F12" s="335">
        <f t="shared" si="0"/>
        <v>1998</v>
      </c>
      <c r="G12" s="335">
        <v>1892</v>
      </c>
      <c r="H12" s="331">
        <f t="shared" si="1"/>
        <v>106</v>
      </c>
    </row>
    <row r="13" spans="1:8" s="328" customFormat="1" ht="14.25">
      <c r="A13" s="331">
        <v>4</v>
      </c>
      <c r="B13" s="332" t="s">
        <v>881</v>
      </c>
      <c r="C13" s="335">
        <v>745</v>
      </c>
      <c r="D13" s="335">
        <v>23</v>
      </c>
      <c r="E13" s="335">
        <v>493</v>
      </c>
      <c r="F13" s="335">
        <f t="shared" si="0"/>
        <v>1261</v>
      </c>
      <c r="G13" s="335">
        <v>1143</v>
      </c>
      <c r="H13" s="331">
        <f t="shared" si="1"/>
        <v>118</v>
      </c>
    </row>
    <row r="14" spans="1:8" s="328" customFormat="1" ht="14.25">
      <c r="A14" s="331">
        <v>5</v>
      </c>
      <c r="B14" s="332" t="s">
        <v>882</v>
      </c>
      <c r="C14" s="335">
        <v>1309</v>
      </c>
      <c r="D14" s="335">
        <v>13</v>
      </c>
      <c r="E14" s="335">
        <v>832</v>
      </c>
      <c r="F14" s="335">
        <f t="shared" si="0"/>
        <v>2154</v>
      </c>
      <c r="G14" s="335">
        <v>2078</v>
      </c>
      <c r="H14" s="331">
        <f t="shared" si="1"/>
        <v>76</v>
      </c>
    </row>
    <row r="15" spans="1:8" s="328" customFormat="1" ht="14.25">
      <c r="A15" s="331">
        <v>6</v>
      </c>
      <c r="B15" s="332" t="s">
        <v>883</v>
      </c>
      <c r="C15" s="335">
        <v>648</v>
      </c>
      <c r="D15" s="335">
        <v>8</v>
      </c>
      <c r="E15" s="335">
        <v>568</v>
      </c>
      <c r="F15" s="335">
        <f t="shared" si="0"/>
        <v>1224</v>
      </c>
      <c r="G15" s="335">
        <v>1203</v>
      </c>
      <c r="H15" s="331">
        <f t="shared" si="1"/>
        <v>21</v>
      </c>
    </row>
    <row r="16" spans="1:8" s="328" customFormat="1" ht="14.25">
      <c r="A16" s="331">
        <v>7</v>
      </c>
      <c r="B16" s="332" t="s">
        <v>884</v>
      </c>
      <c r="C16" s="335">
        <v>1827</v>
      </c>
      <c r="D16" s="335">
        <v>14</v>
      </c>
      <c r="E16" s="335">
        <v>1377</v>
      </c>
      <c r="F16" s="335">
        <f t="shared" si="0"/>
        <v>3218</v>
      </c>
      <c r="G16" s="335">
        <v>3126</v>
      </c>
      <c r="H16" s="331">
        <f t="shared" si="1"/>
        <v>92</v>
      </c>
    </row>
    <row r="17" spans="1:8" s="328" customFormat="1" ht="14.25">
      <c r="A17" s="331">
        <v>8</v>
      </c>
      <c r="B17" s="332" t="s">
        <v>885</v>
      </c>
      <c r="C17" s="335">
        <v>598</v>
      </c>
      <c r="D17" s="335">
        <v>7</v>
      </c>
      <c r="E17" s="335">
        <v>357</v>
      </c>
      <c r="F17" s="335">
        <f t="shared" si="0"/>
        <v>962</v>
      </c>
      <c r="G17" s="335">
        <v>900</v>
      </c>
      <c r="H17" s="331">
        <f t="shared" si="1"/>
        <v>62</v>
      </c>
    </row>
    <row r="18" spans="1:8" s="328" customFormat="1" ht="14.25">
      <c r="A18" s="331">
        <v>9</v>
      </c>
      <c r="B18" s="332" t="s">
        <v>886</v>
      </c>
      <c r="C18" s="335">
        <v>369</v>
      </c>
      <c r="D18" s="335">
        <v>4</v>
      </c>
      <c r="E18" s="335">
        <v>190</v>
      </c>
      <c r="F18" s="335">
        <f t="shared" si="0"/>
        <v>563</v>
      </c>
      <c r="G18" s="335">
        <v>529</v>
      </c>
      <c r="H18" s="331">
        <f t="shared" si="1"/>
        <v>34</v>
      </c>
    </row>
    <row r="19" spans="1:8" s="328" customFormat="1" ht="14.25">
      <c r="A19" s="331">
        <v>10</v>
      </c>
      <c r="B19" s="332" t="s">
        <v>887</v>
      </c>
      <c r="C19" s="335">
        <v>1012</v>
      </c>
      <c r="D19" s="335">
        <v>3</v>
      </c>
      <c r="E19" s="335">
        <v>699</v>
      </c>
      <c r="F19" s="335">
        <f t="shared" si="0"/>
        <v>1714</v>
      </c>
      <c r="G19" s="335">
        <v>1685</v>
      </c>
      <c r="H19" s="331">
        <f t="shared" si="1"/>
        <v>29</v>
      </c>
    </row>
    <row r="20" spans="1:8" s="328" customFormat="1" ht="14.25">
      <c r="A20" s="331">
        <v>11</v>
      </c>
      <c r="B20" s="332" t="s">
        <v>888</v>
      </c>
      <c r="C20" s="335">
        <v>932</v>
      </c>
      <c r="D20" s="335">
        <v>15</v>
      </c>
      <c r="E20" s="335">
        <v>1016</v>
      </c>
      <c r="F20" s="335">
        <f t="shared" si="0"/>
        <v>1963</v>
      </c>
      <c r="G20" s="335">
        <v>1895</v>
      </c>
      <c r="H20" s="331">
        <f t="shared" si="1"/>
        <v>68</v>
      </c>
    </row>
    <row r="21" spans="1:8" s="328" customFormat="1" ht="14.25">
      <c r="A21" s="331">
        <v>12</v>
      </c>
      <c r="B21" s="332" t="s">
        <v>889</v>
      </c>
      <c r="C21" s="335">
        <v>1479</v>
      </c>
      <c r="D21" s="335">
        <v>26</v>
      </c>
      <c r="E21" s="335">
        <v>1043</v>
      </c>
      <c r="F21" s="335">
        <f t="shared" si="0"/>
        <v>2548</v>
      </c>
      <c r="G21" s="335">
        <v>2456</v>
      </c>
      <c r="H21" s="331">
        <f t="shared" si="1"/>
        <v>92</v>
      </c>
    </row>
    <row r="22" spans="1:8" s="328" customFormat="1" ht="14.25">
      <c r="A22" s="331">
        <v>13</v>
      </c>
      <c r="B22" s="332" t="s">
        <v>890</v>
      </c>
      <c r="C22" s="335">
        <v>1254</v>
      </c>
      <c r="D22" s="335">
        <v>20</v>
      </c>
      <c r="E22" s="335">
        <v>881</v>
      </c>
      <c r="F22" s="335">
        <f t="shared" si="0"/>
        <v>2155</v>
      </c>
      <c r="G22" s="335">
        <v>2110</v>
      </c>
      <c r="H22" s="331">
        <f t="shared" si="1"/>
        <v>45</v>
      </c>
    </row>
    <row r="23" spans="1:8" s="328" customFormat="1" ht="14.25">
      <c r="A23" s="331">
        <v>14</v>
      </c>
      <c r="B23" s="332" t="s">
        <v>891</v>
      </c>
      <c r="C23" s="335">
        <v>1129</v>
      </c>
      <c r="D23" s="335">
        <v>7</v>
      </c>
      <c r="E23" s="335">
        <v>699</v>
      </c>
      <c r="F23" s="335">
        <f t="shared" si="0"/>
        <v>1835</v>
      </c>
      <c r="G23" s="335">
        <v>1776</v>
      </c>
      <c r="H23" s="331">
        <f t="shared" si="1"/>
        <v>59</v>
      </c>
    </row>
    <row r="24" spans="1:8" s="328" customFormat="1" ht="14.25">
      <c r="A24" s="331">
        <v>15</v>
      </c>
      <c r="B24" s="332" t="s">
        <v>892</v>
      </c>
      <c r="C24" s="335">
        <v>1761</v>
      </c>
      <c r="D24" s="335">
        <v>6</v>
      </c>
      <c r="E24" s="335">
        <v>1336</v>
      </c>
      <c r="F24" s="335">
        <f t="shared" si="0"/>
        <v>3103</v>
      </c>
      <c r="G24" s="335">
        <v>3045</v>
      </c>
      <c r="H24" s="331">
        <f t="shared" si="1"/>
        <v>58</v>
      </c>
    </row>
    <row r="25" spans="1:8" s="328" customFormat="1" ht="14.25">
      <c r="A25" s="331">
        <v>16</v>
      </c>
      <c r="B25" s="332" t="s">
        <v>893</v>
      </c>
      <c r="C25" s="335">
        <v>1166</v>
      </c>
      <c r="D25" s="335">
        <v>8</v>
      </c>
      <c r="E25" s="335">
        <v>933</v>
      </c>
      <c r="F25" s="335">
        <f t="shared" si="0"/>
        <v>2107</v>
      </c>
      <c r="G25" s="335">
        <v>2015</v>
      </c>
      <c r="H25" s="331">
        <f t="shared" si="1"/>
        <v>92</v>
      </c>
    </row>
    <row r="26" spans="1:8" ht="12.75">
      <c r="A26" s="331">
        <v>17</v>
      </c>
      <c r="B26" s="321" t="s">
        <v>894</v>
      </c>
      <c r="C26" s="334">
        <v>231</v>
      </c>
      <c r="D26" s="334">
        <v>2</v>
      </c>
      <c r="E26" s="334">
        <v>200</v>
      </c>
      <c r="F26" s="335">
        <f t="shared" si="0"/>
        <v>433</v>
      </c>
      <c r="G26" s="334">
        <v>414</v>
      </c>
      <c r="H26" s="331">
        <f t="shared" si="1"/>
        <v>19</v>
      </c>
    </row>
    <row r="27" spans="1:8" ht="12.75">
      <c r="A27" s="331">
        <v>18</v>
      </c>
      <c r="B27" s="321" t="s">
        <v>895</v>
      </c>
      <c r="C27" s="334">
        <v>1096</v>
      </c>
      <c r="D27" s="334">
        <v>3</v>
      </c>
      <c r="E27" s="334">
        <v>979</v>
      </c>
      <c r="F27" s="335">
        <f t="shared" si="0"/>
        <v>2078</v>
      </c>
      <c r="G27" s="334">
        <v>2070</v>
      </c>
      <c r="H27" s="331">
        <f t="shared" si="1"/>
        <v>8</v>
      </c>
    </row>
    <row r="28" spans="1:8" ht="12.75">
      <c r="A28" s="331">
        <v>19</v>
      </c>
      <c r="B28" s="321" t="s">
        <v>896</v>
      </c>
      <c r="C28" s="334">
        <v>1986</v>
      </c>
      <c r="D28" s="334">
        <v>10</v>
      </c>
      <c r="E28" s="334">
        <v>1311</v>
      </c>
      <c r="F28" s="335">
        <f t="shared" si="0"/>
        <v>3307</v>
      </c>
      <c r="G28" s="334">
        <v>3246</v>
      </c>
      <c r="H28" s="331">
        <f t="shared" si="1"/>
        <v>61</v>
      </c>
    </row>
    <row r="29" spans="1:8" ht="12.75">
      <c r="A29" s="331">
        <v>20</v>
      </c>
      <c r="B29" s="321" t="s">
        <v>897</v>
      </c>
      <c r="C29" s="334">
        <v>1703</v>
      </c>
      <c r="D29" s="334">
        <v>14</v>
      </c>
      <c r="E29" s="334">
        <v>964</v>
      </c>
      <c r="F29" s="335">
        <f t="shared" si="0"/>
        <v>2681</v>
      </c>
      <c r="G29" s="334">
        <v>2620</v>
      </c>
      <c r="H29" s="331">
        <f t="shared" si="1"/>
        <v>61</v>
      </c>
    </row>
    <row r="30" spans="1:8" ht="12.75">
      <c r="A30" s="331">
        <v>21</v>
      </c>
      <c r="B30" s="321" t="s">
        <v>898</v>
      </c>
      <c r="C30" s="334">
        <v>1574</v>
      </c>
      <c r="D30" s="334">
        <v>12</v>
      </c>
      <c r="E30" s="334">
        <v>1020</v>
      </c>
      <c r="F30" s="335">
        <f t="shared" si="0"/>
        <v>2606</v>
      </c>
      <c r="G30" s="334">
        <v>2425</v>
      </c>
      <c r="H30" s="331">
        <f t="shared" si="1"/>
        <v>181</v>
      </c>
    </row>
    <row r="31" spans="1:8" ht="12.75">
      <c r="A31" s="331">
        <v>22</v>
      </c>
      <c r="B31" s="321" t="s">
        <v>899</v>
      </c>
      <c r="C31" s="334">
        <v>1975</v>
      </c>
      <c r="D31" s="334">
        <v>5</v>
      </c>
      <c r="E31" s="334">
        <v>1184</v>
      </c>
      <c r="F31" s="335">
        <f t="shared" si="0"/>
        <v>3164</v>
      </c>
      <c r="G31" s="334">
        <v>2995</v>
      </c>
      <c r="H31" s="331">
        <f t="shared" si="1"/>
        <v>169</v>
      </c>
    </row>
    <row r="32" spans="1:8" ht="12.75">
      <c r="A32" s="331">
        <v>23</v>
      </c>
      <c r="B32" s="321" t="s">
        <v>900</v>
      </c>
      <c r="C32" s="334">
        <v>1693</v>
      </c>
      <c r="D32" s="334">
        <v>20</v>
      </c>
      <c r="E32" s="334">
        <v>992</v>
      </c>
      <c r="F32" s="335">
        <f t="shared" si="0"/>
        <v>2705</v>
      </c>
      <c r="G32" s="334">
        <v>2557</v>
      </c>
      <c r="H32" s="331">
        <f t="shared" si="1"/>
        <v>148</v>
      </c>
    </row>
    <row r="33" spans="1:8" ht="12.75">
      <c r="A33" s="331">
        <v>24</v>
      </c>
      <c r="B33" s="321" t="s">
        <v>901</v>
      </c>
      <c r="C33" s="334">
        <v>1378</v>
      </c>
      <c r="D33" s="334">
        <v>0</v>
      </c>
      <c r="E33" s="334">
        <v>960</v>
      </c>
      <c r="F33" s="335">
        <f t="shared" si="0"/>
        <v>2338</v>
      </c>
      <c r="G33" s="334">
        <v>2269</v>
      </c>
      <c r="H33" s="331">
        <f t="shared" si="1"/>
        <v>69</v>
      </c>
    </row>
    <row r="34" spans="1:8" ht="12.75">
      <c r="A34" s="331">
        <v>25</v>
      </c>
      <c r="B34" s="321" t="s">
        <v>902</v>
      </c>
      <c r="C34" s="334">
        <v>845</v>
      </c>
      <c r="D34" s="334">
        <v>1</v>
      </c>
      <c r="E34" s="334">
        <v>853</v>
      </c>
      <c r="F34" s="335">
        <f t="shared" si="0"/>
        <v>1699</v>
      </c>
      <c r="G34" s="334">
        <v>1516</v>
      </c>
      <c r="H34" s="331">
        <f t="shared" si="1"/>
        <v>183</v>
      </c>
    </row>
    <row r="35" spans="1:8" ht="12.75">
      <c r="A35" s="331">
        <v>26</v>
      </c>
      <c r="B35" s="321" t="s">
        <v>903</v>
      </c>
      <c r="C35" s="334">
        <v>1241</v>
      </c>
      <c r="D35" s="334">
        <v>1</v>
      </c>
      <c r="E35" s="334">
        <v>725</v>
      </c>
      <c r="F35" s="335">
        <f t="shared" si="0"/>
        <v>1967</v>
      </c>
      <c r="G35" s="334">
        <v>1940</v>
      </c>
      <c r="H35" s="331">
        <f t="shared" si="1"/>
        <v>27</v>
      </c>
    </row>
    <row r="36" spans="1:8" ht="12.75">
      <c r="A36" s="331">
        <v>27</v>
      </c>
      <c r="B36" s="321" t="s">
        <v>904</v>
      </c>
      <c r="C36" s="334">
        <v>1197</v>
      </c>
      <c r="D36" s="334">
        <v>1</v>
      </c>
      <c r="E36" s="334">
        <v>920</v>
      </c>
      <c r="F36" s="335">
        <f t="shared" si="0"/>
        <v>2118</v>
      </c>
      <c r="G36" s="334">
        <v>2011</v>
      </c>
      <c r="H36" s="331">
        <f t="shared" si="1"/>
        <v>107</v>
      </c>
    </row>
    <row r="37" spans="1:8" ht="12.75">
      <c r="A37" s="331">
        <v>28</v>
      </c>
      <c r="B37" s="321" t="s">
        <v>905</v>
      </c>
      <c r="C37" s="334">
        <v>982</v>
      </c>
      <c r="D37" s="334">
        <v>10</v>
      </c>
      <c r="E37" s="334">
        <v>925</v>
      </c>
      <c r="F37" s="335">
        <f t="shared" si="0"/>
        <v>1917</v>
      </c>
      <c r="G37" s="334">
        <v>1827</v>
      </c>
      <c r="H37" s="331">
        <f t="shared" si="1"/>
        <v>90</v>
      </c>
    </row>
    <row r="38" spans="1:8" ht="12.75">
      <c r="A38" s="331">
        <v>29</v>
      </c>
      <c r="B38" s="321" t="s">
        <v>906</v>
      </c>
      <c r="C38" s="334">
        <v>1138</v>
      </c>
      <c r="D38" s="334">
        <v>0</v>
      </c>
      <c r="E38" s="334">
        <v>877</v>
      </c>
      <c r="F38" s="335">
        <v>2051</v>
      </c>
      <c r="G38" s="334">
        <v>2010</v>
      </c>
      <c r="H38" s="331">
        <f t="shared" si="1"/>
        <v>41</v>
      </c>
    </row>
    <row r="39" spans="1:8" ht="12.75">
      <c r="A39" s="331">
        <v>30</v>
      </c>
      <c r="B39" s="321" t="s">
        <v>907</v>
      </c>
      <c r="C39" s="334">
        <v>645</v>
      </c>
      <c r="D39" s="334">
        <v>6</v>
      </c>
      <c r="E39" s="334">
        <v>477</v>
      </c>
      <c r="F39" s="335">
        <f t="shared" si="0"/>
        <v>1128</v>
      </c>
      <c r="G39" s="334">
        <v>1011</v>
      </c>
      <c r="H39" s="331">
        <f t="shared" si="1"/>
        <v>117</v>
      </c>
    </row>
    <row r="40" spans="1:8" ht="12.75">
      <c r="A40" s="331">
        <v>31</v>
      </c>
      <c r="B40" s="321" t="s">
        <v>908</v>
      </c>
      <c r="C40" s="334">
        <v>356</v>
      </c>
      <c r="D40" s="334">
        <v>2</v>
      </c>
      <c r="E40" s="334">
        <v>228</v>
      </c>
      <c r="F40" s="335">
        <f t="shared" si="0"/>
        <v>586</v>
      </c>
      <c r="G40" s="334">
        <v>477</v>
      </c>
      <c r="H40" s="331">
        <f t="shared" si="1"/>
        <v>109</v>
      </c>
    </row>
    <row r="41" spans="1:8" ht="12.75">
      <c r="A41" s="331">
        <v>32</v>
      </c>
      <c r="B41" s="321" t="s">
        <v>909</v>
      </c>
      <c r="C41" s="334">
        <v>503</v>
      </c>
      <c r="D41" s="334">
        <v>1</v>
      </c>
      <c r="E41" s="334">
        <v>287</v>
      </c>
      <c r="F41" s="335">
        <f t="shared" si="0"/>
        <v>791</v>
      </c>
      <c r="G41" s="334">
        <v>753</v>
      </c>
      <c r="H41" s="331">
        <f t="shared" si="1"/>
        <v>38</v>
      </c>
    </row>
    <row r="42" spans="1:8" ht="12.75">
      <c r="A42" s="331">
        <v>33</v>
      </c>
      <c r="B42" s="321" t="s">
        <v>910</v>
      </c>
      <c r="C42" s="334">
        <v>895</v>
      </c>
      <c r="D42" s="334">
        <v>1</v>
      </c>
      <c r="E42" s="334">
        <v>849</v>
      </c>
      <c r="F42" s="335">
        <f t="shared" si="0"/>
        <v>1745</v>
      </c>
      <c r="G42" s="334">
        <v>1700</v>
      </c>
      <c r="H42" s="331">
        <f t="shared" si="1"/>
        <v>45</v>
      </c>
    </row>
    <row r="43" spans="1:8" ht="12.75">
      <c r="A43" s="331">
        <v>34</v>
      </c>
      <c r="B43" s="321" t="s">
        <v>911</v>
      </c>
      <c r="C43" s="334">
        <v>587</v>
      </c>
      <c r="D43" s="334">
        <v>4</v>
      </c>
      <c r="E43" s="334">
        <v>514</v>
      </c>
      <c r="F43" s="335">
        <f t="shared" si="0"/>
        <v>1105</v>
      </c>
      <c r="G43" s="334">
        <v>1059</v>
      </c>
      <c r="H43" s="331">
        <f t="shared" si="1"/>
        <v>46</v>
      </c>
    </row>
    <row r="44" spans="1:8" ht="12.75">
      <c r="A44" s="331">
        <v>35</v>
      </c>
      <c r="B44" s="321" t="s">
        <v>912</v>
      </c>
      <c r="C44" s="334">
        <v>851</v>
      </c>
      <c r="D44" s="334">
        <v>2</v>
      </c>
      <c r="E44" s="334">
        <v>751</v>
      </c>
      <c r="F44" s="335">
        <f t="shared" si="0"/>
        <v>1604</v>
      </c>
      <c r="G44" s="334">
        <v>1494</v>
      </c>
      <c r="H44" s="331">
        <f t="shared" si="1"/>
        <v>110</v>
      </c>
    </row>
    <row r="45" spans="1:8" ht="12.75">
      <c r="A45" s="331">
        <v>36</v>
      </c>
      <c r="B45" s="321" t="s">
        <v>913</v>
      </c>
      <c r="C45" s="334">
        <v>793</v>
      </c>
      <c r="D45" s="334">
        <v>3</v>
      </c>
      <c r="E45" s="334">
        <v>512</v>
      </c>
      <c r="F45" s="335">
        <f t="shared" si="0"/>
        <v>1308</v>
      </c>
      <c r="G45" s="334">
        <v>1285</v>
      </c>
      <c r="H45" s="331">
        <f t="shared" si="1"/>
        <v>23</v>
      </c>
    </row>
    <row r="46" spans="1:8" ht="12.75">
      <c r="A46" s="331">
        <v>37</v>
      </c>
      <c r="B46" s="321" t="s">
        <v>914</v>
      </c>
      <c r="C46" s="334">
        <v>1113</v>
      </c>
      <c r="D46" s="334">
        <v>13</v>
      </c>
      <c r="E46" s="334">
        <v>650</v>
      </c>
      <c r="F46" s="335">
        <f t="shared" si="0"/>
        <v>1776</v>
      </c>
      <c r="G46" s="334">
        <v>1716</v>
      </c>
      <c r="H46" s="331">
        <f t="shared" si="1"/>
        <v>60</v>
      </c>
    </row>
    <row r="47" spans="1:8" ht="12.75">
      <c r="A47" s="331">
        <v>38</v>
      </c>
      <c r="B47" s="321" t="s">
        <v>915</v>
      </c>
      <c r="C47" s="334">
        <v>845</v>
      </c>
      <c r="D47" s="334">
        <v>12</v>
      </c>
      <c r="E47" s="334">
        <v>688</v>
      </c>
      <c r="F47" s="335">
        <f t="shared" si="0"/>
        <v>1545</v>
      </c>
      <c r="G47" s="334">
        <v>1526</v>
      </c>
      <c r="H47" s="331">
        <f t="shared" si="1"/>
        <v>19</v>
      </c>
    </row>
    <row r="48" spans="1:8" ht="12.75">
      <c r="A48" s="3" t="s">
        <v>14</v>
      </c>
      <c r="B48" s="20"/>
      <c r="C48" s="269">
        <f>SUM(C10:C47)</f>
        <v>42510</v>
      </c>
      <c r="D48" s="269">
        <f>SUM(D10:D47)</f>
        <v>319</v>
      </c>
      <c r="E48" s="269">
        <f>SUM(E10:E47)</f>
        <v>30128</v>
      </c>
      <c r="F48" s="335">
        <f t="shared" si="0"/>
        <v>72957</v>
      </c>
      <c r="G48" s="334">
        <f>SUM(G10:G47)</f>
        <v>70130</v>
      </c>
      <c r="H48" s="331">
        <f t="shared" si="1"/>
        <v>2827</v>
      </c>
    </row>
    <row r="49" spans="2:8" ht="12.75">
      <c r="B49" s="22"/>
      <c r="C49" s="508"/>
      <c r="D49" s="508"/>
      <c r="E49" s="508"/>
      <c r="F49" s="22"/>
      <c r="G49" s="508"/>
      <c r="H49" s="22"/>
    </row>
    <row r="50" ht="12.75">
      <c r="A50" s="333" t="s">
        <v>260</v>
      </c>
    </row>
    <row r="51" ht="12.75">
      <c r="A51" s="333"/>
    </row>
    <row r="54" spans="1:10" ht="15" customHeight="1">
      <c r="A54" s="208"/>
      <c r="B54" s="208"/>
      <c r="C54" s="208"/>
      <c r="D54" s="208"/>
      <c r="E54" s="208"/>
      <c r="F54" s="594" t="s">
        <v>1086</v>
      </c>
      <c r="G54" s="594"/>
      <c r="H54" s="594"/>
      <c r="I54" s="594"/>
      <c r="J54" s="594"/>
    </row>
    <row r="55" spans="1:10" ht="15" customHeight="1">
      <c r="A55" s="208"/>
      <c r="B55" s="208"/>
      <c r="C55" s="208"/>
      <c r="D55" s="208"/>
      <c r="E55" s="208"/>
      <c r="F55" s="594"/>
      <c r="G55" s="594"/>
      <c r="H55" s="594"/>
      <c r="I55" s="594"/>
      <c r="J55" s="594"/>
    </row>
    <row r="56" spans="1:10" ht="15" customHeight="1">
      <c r="A56" s="208"/>
      <c r="B56" s="208"/>
      <c r="C56" s="208"/>
      <c r="D56" s="208"/>
      <c r="E56" s="208"/>
      <c r="F56" s="594"/>
      <c r="G56" s="594"/>
      <c r="H56" s="594"/>
      <c r="I56" s="594"/>
      <c r="J56" s="594"/>
    </row>
    <row r="57" spans="1:10" ht="12.75" customHeight="1">
      <c r="A57" s="208"/>
      <c r="B57" s="208"/>
      <c r="C57" s="208"/>
      <c r="D57" s="208"/>
      <c r="E57" s="208"/>
      <c r="F57" s="594"/>
      <c r="G57" s="594"/>
      <c r="H57" s="594"/>
      <c r="I57" s="594"/>
      <c r="J57" s="594"/>
    </row>
  </sheetData>
  <sheetProtection/>
  <mergeCells count="5">
    <mergeCell ref="A2:G2"/>
    <mergeCell ref="A3:H3"/>
    <mergeCell ref="A5:H5"/>
    <mergeCell ref="G7:H7"/>
    <mergeCell ref="F54:J5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1" r:id="rId1"/>
</worksheet>
</file>

<file path=xl/worksheets/sheet70.xml><?xml version="1.0" encoding="utf-8"?>
<worksheet xmlns="http://schemas.openxmlformats.org/spreadsheetml/2006/main" xmlns:r="http://schemas.openxmlformats.org/officeDocument/2006/relationships">
  <dimension ref="A1:O57"/>
  <sheetViews>
    <sheetView zoomScaleSheetLayoutView="100" zoomScalePageLayoutView="0" workbookViewId="0" topLeftCell="A40">
      <selection activeCell="J54" sqref="J54:N57"/>
    </sheetView>
  </sheetViews>
  <sheetFormatPr defaultColWidth="9.140625" defaultRowHeight="12.75"/>
  <cols>
    <col min="1" max="1" width="7.421875" style="163" customWidth="1"/>
    <col min="2" max="2" width="17.140625" style="163" customWidth="1"/>
    <col min="3" max="3" width="11.00390625" style="163" customWidth="1"/>
    <col min="4" max="4" width="10.00390625" style="163" customWidth="1"/>
    <col min="5" max="5" width="11.8515625" style="163" customWidth="1"/>
    <col min="6" max="6" width="12.140625" style="163" customWidth="1"/>
    <col min="7" max="7" width="13.28125" style="163" customWidth="1"/>
    <col min="8" max="8" width="14.57421875" style="163" customWidth="1"/>
    <col min="9" max="9" width="12.00390625" style="163" customWidth="1"/>
    <col min="10" max="10" width="13.140625" style="163" customWidth="1"/>
    <col min="11" max="11" width="12.140625" style="163" customWidth="1"/>
    <col min="12" max="12" width="12.00390625" style="163" customWidth="1"/>
    <col min="13" max="16384" width="9.140625" style="163" customWidth="1"/>
  </cols>
  <sheetData>
    <row r="1" spans="5:10" s="85" customFormat="1" ht="12.75">
      <c r="E1" s="887"/>
      <c r="F1" s="887"/>
      <c r="G1" s="887"/>
      <c r="H1" s="887"/>
      <c r="I1" s="887"/>
      <c r="J1" s="297" t="s">
        <v>673</v>
      </c>
    </row>
    <row r="2" spans="1:10" s="85" customFormat="1" ht="15">
      <c r="A2" s="888" t="s">
        <v>0</v>
      </c>
      <c r="B2" s="888"/>
      <c r="C2" s="888"/>
      <c r="D2" s="888"/>
      <c r="E2" s="888"/>
      <c r="F2" s="888"/>
      <c r="G2" s="888"/>
      <c r="H2" s="888"/>
      <c r="I2" s="888"/>
      <c r="J2" s="888"/>
    </row>
    <row r="3" spans="1:10" s="85" customFormat="1" ht="20.25">
      <c r="A3" s="624" t="s">
        <v>693</v>
      </c>
      <c r="B3" s="624"/>
      <c r="C3" s="624"/>
      <c r="D3" s="624"/>
      <c r="E3" s="624"/>
      <c r="F3" s="624"/>
      <c r="G3" s="624"/>
      <c r="H3" s="624"/>
      <c r="I3" s="624"/>
      <c r="J3" s="624"/>
    </row>
    <row r="4" s="85" customFormat="1" ht="14.25" customHeight="1"/>
    <row r="5" spans="1:12" ht="16.5" customHeight="1">
      <c r="A5" s="890" t="s">
        <v>768</v>
      </c>
      <c r="B5" s="890"/>
      <c r="C5" s="890"/>
      <c r="D5" s="890"/>
      <c r="E5" s="890"/>
      <c r="F5" s="890"/>
      <c r="G5" s="890"/>
      <c r="H5" s="890"/>
      <c r="I5" s="890"/>
      <c r="J5" s="890"/>
      <c r="K5" s="890"/>
      <c r="L5" s="890"/>
    </row>
    <row r="6" spans="1:10" ht="13.5" customHeight="1">
      <c r="A6" s="298"/>
      <c r="B6" s="298"/>
      <c r="C6" s="298"/>
      <c r="D6" s="298"/>
      <c r="E6" s="298"/>
      <c r="F6" s="298"/>
      <c r="G6" s="298"/>
      <c r="H6" s="298"/>
      <c r="I6" s="298"/>
      <c r="J6" s="298"/>
    </row>
    <row r="7" ht="0.75" customHeight="1"/>
    <row r="8" spans="1:12" ht="12.75">
      <c r="A8" s="889" t="s">
        <v>876</v>
      </c>
      <c r="B8" s="889"/>
      <c r="C8" s="299"/>
      <c r="H8" s="891" t="s">
        <v>770</v>
      </c>
      <c r="I8" s="891"/>
      <c r="J8" s="891"/>
      <c r="K8" s="891"/>
      <c r="L8" s="891"/>
    </row>
    <row r="9" spans="1:15" ht="21" customHeight="1">
      <c r="A9" s="748" t="s">
        <v>2</v>
      </c>
      <c r="B9" s="748" t="s">
        <v>31</v>
      </c>
      <c r="C9" s="886" t="s">
        <v>667</v>
      </c>
      <c r="D9" s="886"/>
      <c r="E9" s="886" t="s">
        <v>118</v>
      </c>
      <c r="F9" s="886"/>
      <c r="G9" s="886" t="s">
        <v>668</v>
      </c>
      <c r="H9" s="886"/>
      <c r="I9" s="886" t="s">
        <v>119</v>
      </c>
      <c r="J9" s="886"/>
      <c r="K9" s="886" t="s">
        <v>120</v>
      </c>
      <c r="L9" s="886"/>
      <c r="O9" s="300"/>
    </row>
    <row r="10" spans="1:12" ht="45" customHeight="1">
      <c r="A10" s="748"/>
      <c r="B10" s="748"/>
      <c r="C10" s="89" t="s">
        <v>669</v>
      </c>
      <c r="D10" s="89" t="s">
        <v>670</v>
      </c>
      <c r="E10" s="89" t="s">
        <v>671</v>
      </c>
      <c r="F10" s="89" t="s">
        <v>672</v>
      </c>
      <c r="G10" s="89" t="s">
        <v>671</v>
      </c>
      <c r="H10" s="89" t="s">
        <v>672</v>
      </c>
      <c r="I10" s="89" t="s">
        <v>669</v>
      </c>
      <c r="J10" s="89" t="s">
        <v>670</v>
      </c>
      <c r="K10" s="89" t="s">
        <v>669</v>
      </c>
      <c r="L10" s="89" t="s">
        <v>670</v>
      </c>
    </row>
    <row r="11" spans="1:12" ht="12.75">
      <c r="A11" s="89">
        <v>1</v>
      </c>
      <c r="B11" s="89">
        <v>2</v>
      </c>
      <c r="C11" s="89">
        <v>3</v>
      </c>
      <c r="D11" s="89">
        <v>4</v>
      </c>
      <c r="E11" s="89">
        <v>5</v>
      </c>
      <c r="F11" s="89">
        <v>6</v>
      </c>
      <c r="G11" s="89">
        <v>7</v>
      </c>
      <c r="H11" s="89">
        <v>8</v>
      </c>
      <c r="I11" s="89">
        <v>9</v>
      </c>
      <c r="J11" s="89">
        <v>10</v>
      </c>
      <c r="K11" s="89">
        <v>11</v>
      </c>
      <c r="L11" s="89">
        <v>12</v>
      </c>
    </row>
    <row r="12" spans="1:12" ht="12.75">
      <c r="A12" s="5">
        <v>1</v>
      </c>
      <c r="B12" s="156" t="s">
        <v>878</v>
      </c>
      <c r="C12" s="483" t="s">
        <v>919</v>
      </c>
      <c r="D12" s="483" t="s">
        <v>919</v>
      </c>
      <c r="E12" s="483" t="s">
        <v>919</v>
      </c>
      <c r="F12" s="483" t="s">
        <v>919</v>
      </c>
      <c r="G12" s="483" t="s">
        <v>919</v>
      </c>
      <c r="H12" s="483" t="s">
        <v>919</v>
      </c>
      <c r="I12" s="483" t="s">
        <v>919</v>
      </c>
      <c r="J12" s="483" t="s">
        <v>919</v>
      </c>
      <c r="K12" s="483" t="s">
        <v>919</v>
      </c>
      <c r="L12" s="483" t="s">
        <v>919</v>
      </c>
    </row>
    <row r="13" spans="1:12" ht="12.75">
      <c r="A13" s="5">
        <v>2</v>
      </c>
      <c r="B13" s="156" t="s">
        <v>879</v>
      </c>
      <c r="C13" s="483" t="s">
        <v>919</v>
      </c>
      <c r="D13" s="483" t="s">
        <v>919</v>
      </c>
      <c r="E13" s="483" t="s">
        <v>919</v>
      </c>
      <c r="F13" s="483" t="s">
        <v>919</v>
      </c>
      <c r="G13" s="483" t="s">
        <v>919</v>
      </c>
      <c r="H13" s="483" t="s">
        <v>919</v>
      </c>
      <c r="I13" s="483" t="s">
        <v>919</v>
      </c>
      <c r="J13" s="483" t="s">
        <v>919</v>
      </c>
      <c r="K13" s="483" t="s">
        <v>919</v>
      </c>
      <c r="L13" s="483" t="s">
        <v>919</v>
      </c>
    </row>
    <row r="14" spans="1:12" ht="12.75">
      <c r="A14" s="5">
        <v>3</v>
      </c>
      <c r="B14" s="156" t="s">
        <v>880</v>
      </c>
      <c r="C14" s="483" t="s">
        <v>919</v>
      </c>
      <c r="D14" s="483" t="s">
        <v>919</v>
      </c>
      <c r="E14" s="483" t="s">
        <v>919</v>
      </c>
      <c r="F14" s="483" t="s">
        <v>919</v>
      </c>
      <c r="G14" s="483" t="s">
        <v>919</v>
      </c>
      <c r="H14" s="483" t="s">
        <v>919</v>
      </c>
      <c r="I14" s="483" t="s">
        <v>919</v>
      </c>
      <c r="J14" s="483" t="s">
        <v>919</v>
      </c>
      <c r="K14" s="483" t="s">
        <v>919</v>
      </c>
      <c r="L14" s="483" t="s">
        <v>919</v>
      </c>
    </row>
    <row r="15" spans="1:12" ht="12.75">
      <c r="A15" s="5">
        <v>4</v>
      </c>
      <c r="B15" s="156" t="s">
        <v>881</v>
      </c>
      <c r="C15" s="483" t="s">
        <v>919</v>
      </c>
      <c r="D15" s="483" t="s">
        <v>919</v>
      </c>
      <c r="E15" s="483" t="s">
        <v>919</v>
      </c>
      <c r="F15" s="483" t="s">
        <v>919</v>
      </c>
      <c r="G15" s="483" t="s">
        <v>919</v>
      </c>
      <c r="H15" s="483" t="s">
        <v>919</v>
      </c>
      <c r="I15" s="483" t="s">
        <v>919</v>
      </c>
      <c r="J15" s="483" t="s">
        <v>919</v>
      </c>
      <c r="K15" s="483" t="s">
        <v>919</v>
      </c>
      <c r="L15" s="483" t="s">
        <v>919</v>
      </c>
    </row>
    <row r="16" spans="1:12" ht="12.75">
      <c r="A16" s="5">
        <v>5</v>
      </c>
      <c r="B16" s="156" t="s">
        <v>882</v>
      </c>
      <c r="C16" s="483" t="s">
        <v>919</v>
      </c>
      <c r="D16" s="483" t="s">
        <v>919</v>
      </c>
      <c r="E16" s="483" t="s">
        <v>919</v>
      </c>
      <c r="F16" s="483" t="s">
        <v>919</v>
      </c>
      <c r="G16" s="483" t="s">
        <v>919</v>
      </c>
      <c r="H16" s="483" t="s">
        <v>919</v>
      </c>
      <c r="I16" s="483" t="s">
        <v>919</v>
      </c>
      <c r="J16" s="483" t="s">
        <v>919</v>
      </c>
      <c r="K16" s="483" t="s">
        <v>919</v>
      </c>
      <c r="L16" s="483" t="s">
        <v>919</v>
      </c>
    </row>
    <row r="17" spans="1:12" ht="12.75">
      <c r="A17" s="5">
        <v>6</v>
      </c>
      <c r="B17" s="156" t="s">
        <v>883</v>
      </c>
      <c r="C17" s="483" t="s">
        <v>919</v>
      </c>
      <c r="D17" s="483" t="s">
        <v>919</v>
      </c>
      <c r="E17" s="483" t="s">
        <v>919</v>
      </c>
      <c r="F17" s="483" t="s">
        <v>919</v>
      </c>
      <c r="G17" s="483" t="s">
        <v>919</v>
      </c>
      <c r="H17" s="483" t="s">
        <v>919</v>
      </c>
      <c r="I17" s="483" t="s">
        <v>919</v>
      </c>
      <c r="J17" s="483" t="s">
        <v>919</v>
      </c>
      <c r="K17" s="483" t="s">
        <v>919</v>
      </c>
      <c r="L17" s="483" t="s">
        <v>919</v>
      </c>
    </row>
    <row r="18" spans="1:12" ht="12.75">
      <c r="A18" s="5">
        <v>7</v>
      </c>
      <c r="B18" s="156" t="s">
        <v>884</v>
      </c>
      <c r="C18" s="483" t="s">
        <v>919</v>
      </c>
      <c r="D18" s="483" t="s">
        <v>919</v>
      </c>
      <c r="E18" s="483" t="s">
        <v>919</v>
      </c>
      <c r="F18" s="483" t="s">
        <v>919</v>
      </c>
      <c r="G18" s="483" t="s">
        <v>919</v>
      </c>
      <c r="H18" s="483" t="s">
        <v>919</v>
      </c>
      <c r="I18" s="483" t="s">
        <v>919</v>
      </c>
      <c r="J18" s="483" t="s">
        <v>919</v>
      </c>
      <c r="K18" s="483" t="s">
        <v>919</v>
      </c>
      <c r="L18" s="483" t="s">
        <v>919</v>
      </c>
    </row>
    <row r="19" spans="1:12" ht="12.75">
      <c r="A19" s="5">
        <v>8</v>
      </c>
      <c r="B19" s="156" t="s">
        <v>885</v>
      </c>
      <c r="C19" s="483" t="s">
        <v>919</v>
      </c>
      <c r="D19" s="483" t="s">
        <v>919</v>
      </c>
      <c r="E19" s="483" t="s">
        <v>919</v>
      </c>
      <c r="F19" s="483" t="s">
        <v>919</v>
      </c>
      <c r="G19" s="483" t="s">
        <v>919</v>
      </c>
      <c r="H19" s="483" t="s">
        <v>919</v>
      </c>
      <c r="I19" s="483" t="s">
        <v>919</v>
      </c>
      <c r="J19" s="483" t="s">
        <v>919</v>
      </c>
      <c r="K19" s="483" t="s">
        <v>919</v>
      </c>
      <c r="L19" s="483" t="s">
        <v>919</v>
      </c>
    </row>
    <row r="20" spans="1:12" ht="12.75">
      <c r="A20" s="5">
        <v>9</v>
      </c>
      <c r="B20" s="156" t="s">
        <v>886</v>
      </c>
      <c r="C20" s="483" t="s">
        <v>919</v>
      </c>
      <c r="D20" s="483" t="s">
        <v>919</v>
      </c>
      <c r="E20" s="483" t="s">
        <v>919</v>
      </c>
      <c r="F20" s="483" t="s">
        <v>919</v>
      </c>
      <c r="G20" s="483" t="s">
        <v>919</v>
      </c>
      <c r="H20" s="483" t="s">
        <v>919</v>
      </c>
      <c r="I20" s="483" t="s">
        <v>919</v>
      </c>
      <c r="J20" s="483" t="s">
        <v>919</v>
      </c>
      <c r="K20" s="483" t="s">
        <v>919</v>
      </c>
      <c r="L20" s="483" t="s">
        <v>919</v>
      </c>
    </row>
    <row r="21" spans="1:12" ht="12.75">
      <c r="A21" s="5">
        <v>10</v>
      </c>
      <c r="B21" s="156" t="s">
        <v>887</v>
      </c>
      <c r="C21" s="483" t="s">
        <v>919</v>
      </c>
      <c r="D21" s="483" t="s">
        <v>919</v>
      </c>
      <c r="E21" s="483" t="s">
        <v>919</v>
      </c>
      <c r="F21" s="483" t="s">
        <v>919</v>
      </c>
      <c r="G21" s="483" t="s">
        <v>919</v>
      </c>
      <c r="H21" s="483" t="s">
        <v>919</v>
      </c>
      <c r="I21" s="483" t="s">
        <v>919</v>
      </c>
      <c r="J21" s="483" t="s">
        <v>919</v>
      </c>
      <c r="K21" s="483" t="s">
        <v>919</v>
      </c>
      <c r="L21" s="483" t="s">
        <v>919</v>
      </c>
    </row>
    <row r="22" spans="1:12" ht="12.75">
      <c r="A22" s="5">
        <v>11</v>
      </c>
      <c r="B22" s="156" t="s">
        <v>888</v>
      </c>
      <c r="C22" s="483" t="s">
        <v>919</v>
      </c>
      <c r="D22" s="483" t="s">
        <v>919</v>
      </c>
      <c r="E22" s="483" t="s">
        <v>919</v>
      </c>
      <c r="F22" s="483" t="s">
        <v>919</v>
      </c>
      <c r="G22" s="483" t="s">
        <v>919</v>
      </c>
      <c r="H22" s="483" t="s">
        <v>919</v>
      </c>
      <c r="I22" s="483" t="s">
        <v>919</v>
      </c>
      <c r="J22" s="483" t="s">
        <v>919</v>
      </c>
      <c r="K22" s="483" t="s">
        <v>919</v>
      </c>
      <c r="L22" s="483" t="s">
        <v>919</v>
      </c>
    </row>
    <row r="23" spans="1:12" ht="12.75">
      <c r="A23" s="5">
        <v>12</v>
      </c>
      <c r="B23" s="156" t="s">
        <v>889</v>
      </c>
      <c r="C23" s="483" t="s">
        <v>919</v>
      </c>
      <c r="D23" s="483" t="s">
        <v>919</v>
      </c>
      <c r="E23" s="483" t="s">
        <v>919</v>
      </c>
      <c r="F23" s="483" t="s">
        <v>919</v>
      </c>
      <c r="G23" s="483" t="s">
        <v>919</v>
      </c>
      <c r="H23" s="483" t="s">
        <v>919</v>
      </c>
      <c r="I23" s="483" t="s">
        <v>919</v>
      </c>
      <c r="J23" s="483" t="s">
        <v>919</v>
      </c>
      <c r="K23" s="483" t="s">
        <v>919</v>
      </c>
      <c r="L23" s="483" t="s">
        <v>919</v>
      </c>
    </row>
    <row r="24" spans="1:12" ht="12.75">
      <c r="A24" s="5">
        <v>13</v>
      </c>
      <c r="B24" s="156" t="s">
        <v>890</v>
      </c>
      <c r="C24" s="483" t="s">
        <v>919</v>
      </c>
      <c r="D24" s="483" t="s">
        <v>919</v>
      </c>
      <c r="E24" s="483" t="s">
        <v>919</v>
      </c>
      <c r="F24" s="483" t="s">
        <v>919</v>
      </c>
      <c r="G24" s="483" t="s">
        <v>919</v>
      </c>
      <c r="H24" s="483" t="s">
        <v>919</v>
      </c>
      <c r="I24" s="483" t="s">
        <v>919</v>
      </c>
      <c r="J24" s="483" t="s">
        <v>919</v>
      </c>
      <c r="K24" s="483" t="s">
        <v>919</v>
      </c>
      <c r="L24" s="483" t="s">
        <v>919</v>
      </c>
    </row>
    <row r="25" spans="1:12" ht="12.75">
      <c r="A25" s="5">
        <v>14</v>
      </c>
      <c r="B25" s="156" t="s">
        <v>891</v>
      </c>
      <c r="C25" s="483" t="s">
        <v>919</v>
      </c>
      <c r="D25" s="483" t="s">
        <v>919</v>
      </c>
      <c r="E25" s="483" t="s">
        <v>919</v>
      </c>
      <c r="F25" s="483" t="s">
        <v>919</v>
      </c>
      <c r="G25" s="483" t="s">
        <v>919</v>
      </c>
      <c r="H25" s="483" t="s">
        <v>919</v>
      </c>
      <c r="I25" s="483" t="s">
        <v>919</v>
      </c>
      <c r="J25" s="483" t="s">
        <v>919</v>
      </c>
      <c r="K25" s="483" t="s">
        <v>919</v>
      </c>
      <c r="L25" s="483" t="s">
        <v>919</v>
      </c>
    </row>
    <row r="26" spans="1:12" ht="12.75">
      <c r="A26" s="5">
        <v>15</v>
      </c>
      <c r="B26" s="156" t="s">
        <v>892</v>
      </c>
      <c r="C26" s="483" t="s">
        <v>919</v>
      </c>
      <c r="D26" s="483" t="s">
        <v>919</v>
      </c>
      <c r="E26" s="483" t="s">
        <v>919</v>
      </c>
      <c r="F26" s="483" t="s">
        <v>919</v>
      </c>
      <c r="G26" s="483" t="s">
        <v>919</v>
      </c>
      <c r="H26" s="483" t="s">
        <v>919</v>
      </c>
      <c r="I26" s="483" t="s">
        <v>919</v>
      </c>
      <c r="J26" s="483" t="s">
        <v>919</v>
      </c>
      <c r="K26" s="483" t="s">
        <v>919</v>
      </c>
      <c r="L26" s="483" t="s">
        <v>919</v>
      </c>
    </row>
    <row r="27" spans="1:12" ht="12.75">
      <c r="A27" s="5">
        <v>16</v>
      </c>
      <c r="B27" s="156" t="s">
        <v>893</v>
      </c>
      <c r="C27" s="483" t="s">
        <v>919</v>
      </c>
      <c r="D27" s="483" t="s">
        <v>919</v>
      </c>
      <c r="E27" s="483" t="s">
        <v>919</v>
      </c>
      <c r="F27" s="483" t="s">
        <v>919</v>
      </c>
      <c r="G27" s="483" t="s">
        <v>919</v>
      </c>
      <c r="H27" s="483" t="s">
        <v>919</v>
      </c>
      <c r="I27" s="483" t="s">
        <v>919</v>
      </c>
      <c r="J27" s="483" t="s">
        <v>919</v>
      </c>
      <c r="K27" s="483" t="s">
        <v>919</v>
      </c>
      <c r="L27" s="483" t="s">
        <v>919</v>
      </c>
    </row>
    <row r="28" spans="1:12" ht="12.75">
      <c r="A28" s="5">
        <v>17</v>
      </c>
      <c r="B28" s="156" t="s">
        <v>894</v>
      </c>
      <c r="C28" s="483" t="s">
        <v>919</v>
      </c>
      <c r="D28" s="483" t="s">
        <v>919</v>
      </c>
      <c r="E28" s="483" t="s">
        <v>919</v>
      </c>
      <c r="F28" s="483" t="s">
        <v>919</v>
      </c>
      <c r="G28" s="483" t="s">
        <v>919</v>
      </c>
      <c r="H28" s="483" t="s">
        <v>919</v>
      </c>
      <c r="I28" s="483" t="s">
        <v>919</v>
      </c>
      <c r="J28" s="483" t="s">
        <v>919</v>
      </c>
      <c r="K28" s="483" t="s">
        <v>919</v>
      </c>
      <c r="L28" s="483" t="s">
        <v>919</v>
      </c>
    </row>
    <row r="29" spans="1:12" ht="12.75">
      <c r="A29" s="5">
        <v>18</v>
      </c>
      <c r="B29" s="156" t="s">
        <v>895</v>
      </c>
      <c r="C29" s="483" t="s">
        <v>919</v>
      </c>
      <c r="D29" s="483" t="s">
        <v>919</v>
      </c>
      <c r="E29" s="483" t="s">
        <v>919</v>
      </c>
      <c r="F29" s="483" t="s">
        <v>919</v>
      </c>
      <c r="G29" s="483" t="s">
        <v>919</v>
      </c>
      <c r="H29" s="483" t="s">
        <v>919</v>
      </c>
      <c r="I29" s="483" t="s">
        <v>919</v>
      </c>
      <c r="J29" s="483" t="s">
        <v>919</v>
      </c>
      <c r="K29" s="483" t="s">
        <v>919</v>
      </c>
      <c r="L29" s="483" t="s">
        <v>919</v>
      </c>
    </row>
    <row r="30" spans="1:12" ht="12.75">
      <c r="A30" s="5">
        <v>19</v>
      </c>
      <c r="B30" s="156" t="s">
        <v>896</v>
      </c>
      <c r="C30" s="483" t="s">
        <v>919</v>
      </c>
      <c r="D30" s="483" t="s">
        <v>919</v>
      </c>
      <c r="E30" s="483" t="s">
        <v>919</v>
      </c>
      <c r="F30" s="483" t="s">
        <v>919</v>
      </c>
      <c r="G30" s="483" t="s">
        <v>919</v>
      </c>
      <c r="H30" s="483" t="s">
        <v>919</v>
      </c>
      <c r="I30" s="483" t="s">
        <v>919</v>
      </c>
      <c r="J30" s="483" t="s">
        <v>919</v>
      </c>
      <c r="K30" s="483" t="s">
        <v>919</v>
      </c>
      <c r="L30" s="483" t="s">
        <v>919</v>
      </c>
    </row>
    <row r="31" spans="1:12" ht="12.75">
      <c r="A31" s="5">
        <v>20</v>
      </c>
      <c r="B31" s="156" t="s">
        <v>897</v>
      </c>
      <c r="C31" s="483" t="s">
        <v>919</v>
      </c>
      <c r="D31" s="483" t="s">
        <v>919</v>
      </c>
      <c r="E31" s="483" t="s">
        <v>919</v>
      </c>
      <c r="F31" s="483" t="s">
        <v>919</v>
      </c>
      <c r="G31" s="483" t="s">
        <v>919</v>
      </c>
      <c r="H31" s="483" t="s">
        <v>919</v>
      </c>
      <c r="I31" s="483" t="s">
        <v>919</v>
      </c>
      <c r="J31" s="483" t="s">
        <v>919</v>
      </c>
      <c r="K31" s="483" t="s">
        <v>919</v>
      </c>
      <c r="L31" s="483" t="s">
        <v>919</v>
      </c>
    </row>
    <row r="32" spans="1:12" ht="12.75">
      <c r="A32" s="5">
        <v>21</v>
      </c>
      <c r="B32" s="156" t="s">
        <v>898</v>
      </c>
      <c r="C32" s="483" t="s">
        <v>919</v>
      </c>
      <c r="D32" s="483" t="s">
        <v>919</v>
      </c>
      <c r="E32" s="483" t="s">
        <v>919</v>
      </c>
      <c r="F32" s="483" t="s">
        <v>919</v>
      </c>
      <c r="G32" s="483" t="s">
        <v>919</v>
      </c>
      <c r="H32" s="483" t="s">
        <v>919</v>
      </c>
      <c r="I32" s="483" t="s">
        <v>919</v>
      </c>
      <c r="J32" s="483" t="s">
        <v>919</v>
      </c>
      <c r="K32" s="483" t="s">
        <v>919</v>
      </c>
      <c r="L32" s="483" t="s">
        <v>919</v>
      </c>
    </row>
    <row r="33" spans="1:12" ht="12.75">
      <c r="A33" s="5">
        <v>22</v>
      </c>
      <c r="B33" s="156" t="s">
        <v>899</v>
      </c>
      <c r="C33" s="483" t="s">
        <v>919</v>
      </c>
      <c r="D33" s="483" t="s">
        <v>919</v>
      </c>
      <c r="E33" s="483" t="s">
        <v>919</v>
      </c>
      <c r="F33" s="483" t="s">
        <v>919</v>
      </c>
      <c r="G33" s="483" t="s">
        <v>919</v>
      </c>
      <c r="H33" s="483" t="s">
        <v>919</v>
      </c>
      <c r="I33" s="483" t="s">
        <v>919</v>
      </c>
      <c r="J33" s="483" t="s">
        <v>919</v>
      </c>
      <c r="K33" s="483" t="s">
        <v>919</v>
      </c>
      <c r="L33" s="483" t="s">
        <v>919</v>
      </c>
    </row>
    <row r="34" spans="1:12" ht="12.75">
      <c r="A34" s="5">
        <v>23</v>
      </c>
      <c r="B34" s="156" t="s">
        <v>900</v>
      </c>
      <c r="C34" s="483" t="s">
        <v>919</v>
      </c>
      <c r="D34" s="483" t="s">
        <v>919</v>
      </c>
      <c r="E34" s="483" t="s">
        <v>919</v>
      </c>
      <c r="F34" s="483" t="s">
        <v>919</v>
      </c>
      <c r="G34" s="483" t="s">
        <v>919</v>
      </c>
      <c r="H34" s="483" t="s">
        <v>919</v>
      </c>
      <c r="I34" s="483" t="s">
        <v>919</v>
      </c>
      <c r="J34" s="483" t="s">
        <v>919</v>
      </c>
      <c r="K34" s="483" t="s">
        <v>919</v>
      </c>
      <c r="L34" s="483" t="s">
        <v>919</v>
      </c>
    </row>
    <row r="35" spans="1:12" ht="12.75">
      <c r="A35" s="5">
        <v>24</v>
      </c>
      <c r="B35" s="156" t="s">
        <v>901</v>
      </c>
      <c r="C35" s="483" t="s">
        <v>919</v>
      </c>
      <c r="D35" s="483" t="s">
        <v>919</v>
      </c>
      <c r="E35" s="483" t="s">
        <v>919</v>
      </c>
      <c r="F35" s="483" t="s">
        <v>919</v>
      </c>
      <c r="G35" s="483" t="s">
        <v>919</v>
      </c>
      <c r="H35" s="483" t="s">
        <v>919</v>
      </c>
      <c r="I35" s="483" t="s">
        <v>919</v>
      </c>
      <c r="J35" s="483" t="s">
        <v>919</v>
      </c>
      <c r="K35" s="483" t="s">
        <v>919</v>
      </c>
      <c r="L35" s="483" t="s">
        <v>919</v>
      </c>
    </row>
    <row r="36" spans="1:12" ht="12.75">
      <c r="A36" s="5">
        <v>25</v>
      </c>
      <c r="B36" s="156" t="s">
        <v>902</v>
      </c>
      <c r="C36" s="483" t="s">
        <v>919</v>
      </c>
      <c r="D36" s="483" t="s">
        <v>919</v>
      </c>
      <c r="E36" s="483" t="s">
        <v>919</v>
      </c>
      <c r="F36" s="483" t="s">
        <v>919</v>
      </c>
      <c r="G36" s="483" t="s">
        <v>919</v>
      </c>
      <c r="H36" s="483" t="s">
        <v>919</v>
      </c>
      <c r="I36" s="483" t="s">
        <v>919</v>
      </c>
      <c r="J36" s="483" t="s">
        <v>919</v>
      </c>
      <c r="K36" s="483" t="s">
        <v>919</v>
      </c>
      <c r="L36" s="483" t="s">
        <v>919</v>
      </c>
    </row>
    <row r="37" spans="1:12" ht="12.75">
      <c r="A37" s="5">
        <v>26</v>
      </c>
      <c r="B37" s="156" t="s">
        <v>903</v>
      </c>
      <c r="C37" s="483" t="s">
        <v>919</v>
      </c>
      <c r="D37" s="483" t="s">
        <v>919</v>
      </c>
      <c r="E37" s="483" t="s">
        <v>919</v>
      </c>
      <c r="F37" s="483" t="s">
        <v>919</v>
      </c>
      <c r="G37" s="483" t="s">
        <v>919</v>
      </c>
      <c r="H37" s="483" t="s">
        <v>919</v>
      </c>
      <c r="I37" s="483" t="s">
        <v>919</v>
      </c>
      <c r="J37" s="483" t="s">
        <v>919</v>
      </c>
      <c r="K37" s="483" t="s">
        <v>919</v>
      </c>
      <c r="L37" s="483" t="s">
        <v>919</v>
      </c>
    </row>
    <row r="38" spans="1:12" ht="12.75">
      <c r="A38" s="5">
        <v>27</v>
      </c>
      <c r="B38" s="156" t="s">
        <v>904</v>
      </c>
      <c r="C38" s="483" t="s">
        <v>919</v>
      </c>
      <c r="D38" s="483" t="s">
        <v>919</v>
      </c>
      <c r="E38" s="483" t="s">
        <v>919</v>
      </c>
      <c r="F38" s="483" t="s">
        <v>919</v>
      </c>
      <c r="G38" s="483" t="s">
        <v>919</v>
      </c>
      <c r="H38" s="483" t="s">
        <v>919</v>
      </c>
      <c r="I38" s="483" t="s">
        <v>919</v>
      </c>
      <c r="J38" s="483" t="s">
        <v>919</v>
      </c>
      <c r="K38" s="483" t="s">
        <v>919</v>
      </c>
      <c r="L38" s="483" t="s">
        <v>919</v>
      </c>
    </row>
    <row r="39" spans="1:12" ht="12.75">
      <c r="A39" s="5">
        <v>28</v>
      </c>
      <c r="B39" s="156" t="s">
        <v>905</v>
      </c>
      <c r="C39" s="483" t="s">
        <v>919</v>
      </c>
      <c r="D39" s="483" t="s">
        <v>919</v>
      </c>
      <c r="E39" s="483" t="s">
        <v>919</v>
      </c>
      <c r="F39" s="483" t="s">
        <v>919</v>
      </c>
      <c r="G39" s="483" t="s">
        <v>919</v>
      </c>
      <c r="H39" s="483" t="s">
        <v>919</v>
      </c>
      <c r="I39" s="483" t="s">
        <v>919</v>
      </c>
      <c r="J39" s="483" t="s">
        <v>919</v>
      </c>
      <c r="K39" s="483" t="s">
        <v>919</v>
      </c>
      <c r="L39" s="483" t="s">
        <v>919</v>
      </c>
    </row>
    <row r="40" spans="1:12" ht="12.75">
      <c r="A40" s="5">
        <v>29</v>
      </c>
      <c r="B40" s="156" t="s">
        <v>906</v>
      </c>
      <c r="C40" s="483" t="s">
        <v>919</v>
      </c>
      <c r="D40" s="483" t="s">
        <v>919</v>
      </c>
      <c r="E40" s="483" t="s">
        <v>919</v>
      </c>
      <c r="F40" s="483" t="s">
        <v>919</v>
      </c>
      <c r="G40" s="483" t="s">
        <v>919</v>
      </c>
      <c r="H40" s="483" t="s">
        <v>919</v>
      </c>
      <c r="I40" s="483" t="s">
        <v>919</v>
      </c>
      <c r="J40" s="483" t="s">
        <v>919</v>
      </c>
      <c r="K40" s="483" t="s">
        <v>919</v>
      </c>
      <c r="L40" s="483" t="s">
        <v>919</v>
      </c>
    </row>
    <row r="41" spans="1:12" ht="12.75">
      <c r="A41" s="5">
        <v>30</v>
      </c>
      <c r="B41" s="156" t="s">
        <v>907</v>
      </c>
      <c r="C41" s="483" t="s">
        <v>919</v>
      </c>
      <c r="D41" s="483" t="s">
        <v>919</v>
      </c>
      <c r="E41" s="483" t="s">
        <v>919</v>
      </c>
      <c r="F41" s="483" t="s">
        <v>919</v>
      </c>
      <c r="G41" s="483" t="s">
        <v>919</v>
      </c>
      <c r="H41" s="483" t="s">
        <v>919</v>
      </c>
      <c r="I41" s="483" t="s">
        <v>919</v>
      </c>
      <c r="J41" s="483" t="s">
        <v>919</v>
      </c>
      <c r="K41" s="483" t="s">
        <v>919</v>
      </c>
      <c r="L41" s="483" t="s">
        <v>919</v>
      </c>
    </row>
    <row r="42" spans="1:12" ht="12.75">
      <c r="A42" s="5">
        <v>31</v>
      </c>
      <c r="B42" s="321" t="s">
        <v>908</v>
      </c>
      <c r="C42" s="482" t="s">
        <v>919</v>
      </c>
      <c r="D42" s="482" t="s">
        <v>919</v>
      </c>
      <c r="E42" s="482" t="s">
        <v>919</v>
      </c>
      <c r="F42" s="482" t="s">
        <v>919</v>
      </c>
      <c r="G42" s="482" t="s">
        <v>919</v>
      </c>
      <c r="H42" s="482" t="s">
        <v>919</v>
      </c>
      <c r="I42" s="482" t="s">
        <v>919</v>
      </c>
      <c r="J42" s="482" t="s">
        <v>919</v>
      </c>
      <c r="K42" s="482" t="s">
        <v>919</v>
      </c>
      <c r="L42" s="482" t="s">
        <v>919</v>
      </c>
    </row>
    <row r="43" spans="1:12" ht="12.75">
      <c r="A43" s="5">
        <v>32</v>
      </c>
      <c r="B43" s="321" t="s">
        <v>909</v>
      </c>
      <c r="C43" s="482" t="s">
        <v>919</v>
      </c>
      <c r="D43" s="482" t="s">
        <v>919</v>
      </c>
      <c r="E43" s="482" t="s">
        <v>919</v>
      </c>
      <c r="F43" s="482" t="s">
        <v>919</v>
      </c>
      <c r="G43" s="482" t="s">
        <v>919</v>
      </c>
      <c r="H43" s="482" t="s">
        <v>919</v>
      </c>
      <c r="I43" s="482" t="s">
        <v>919</v>
      </c>
      <c r="J43" s="482" t="s">
        <v>919</v>
      </c>
      <c r="K43" s="482" t="s">
        <v>919</v>
      </c>
      <c r="L43" s="482" t="s">
        <v>919</v>
      </c>
    </row>
    <row r="44" spans="1:12" ht="12.75">
      <c r="A44" s="5">
        <v>33</v>
      </c>
      <c r="B44" s="321" t="s">
        <v>910</v>
      </c>
      <c r="C44" s="482" t="s">
        <v>919</v>
      </c>
      <c r="D44" s="482" t="s">
        <v>919</v>
      </c>
      <c r="E44" s="482" t="s">
        <v>919</v>
      </c>
      <c r="F44" s="482" t="s">
        <v>919</v>
      </c>
      <c r="G44" s="482" t="s">
        <v>919</v>
      </c>
      <c r="H44" s="482" t="s">
        <v>919</v>
      </c>
      <c r="I44" s="482" t="s">
        <v>919</v>
      </c>
      <c r="J44" s="482" t="s">
        <v>919</v>
      </c>
      <c r="K44" s="482" t="s">
        <v>919</v>
      </c>
      <c r="L44" s="482" t="s">
        <v>919</v>
      </c>
    </row>
    <row r="45" spans="1:12" ht="12.75">
      <c r="A45" s="5">
        <v>34</v>
      </c>
      <c r="B45" s="321" t="s">
        <v>911</v>
      </c>
      <c r="C45" s="482" t="s">
        <v>919</v>
      </c>
      <c r="D45" s="482" t="s">
        <v>919</v>
      </c>
      <c r="E45" s="482" t="s">
        <v>919</v>
      </c>
      <c r="F45" s="482" t="s">
        <v>919</v>
      </c>
      <c r="G45" s="482" t="s">
        <v>919</v>
      </c>
      <c r="H45" s="482" t="s">
        <v>919</v>
      </c>
      <c r="I45" s="482" t="s">
        <v>919</v>
      </c>
      <c r="J45" s="482" t="s">
        <v>919</v>
      </c>
      <c r="K45" s="482" t="s">
        <v>919</v>
      </c>
      <c r="L45" s="482" t="s">
        <v>919</v>
      </c>
    </row>
    <row r="46" spans="1:12" ht="12.75">
      <c r="A46" s="5">
        <v>35</v>
      </c>
      <c r="B46" s="321" t="s">
        <v>912</v>
      </c>
      <c r="C46" s="482" t="s">
        <v>919</v>
      </c>
      <c r="D46" s="482" t="s">
        <v>919</v>
      </c>
      <c r="E46" s="482" t="s">
        <v>919</v>
      </c>
      <c r="F46" s="482" t="s">
        <v>919</v>
      </c>
      <c r="G46" s="482" t="s">
        <v>919</v>
      </c>
      <c r="H46" s="482" t="s">
        <v>919</v>
      </c>
      <c r="I46" s="482" t="s">
        <v>919</v>
      </c>
      <c r="J46" s="482" t="s">
        <v>919</v>
      </c>
      <c r="K46" s="482" t="s">
        <v>919</v>
      </c>
      <c r="L46" s="482" t="s">
        <v>919</v>
      </c>
    </row>
    <row r="47" spans="1:12" ht="12.75">
      <c r="A47" s="5">
        <v>36</v>
      </c>
      <c r="B47" s="321" t="s">
        <v>913</v>
      </c>
      <c r="C47" s="482" t="s">
        <v>919</v>
      </c>
      <c r="D47" s="482" t="s">
        <v>919</v>
      </c>
      <c r="E47" s="482" t="s">
        <v>919</v>
      </c>
      <c r="F47" s="482" t="s">
        <v>919</v>
      </c>
      <c r="G47" s="482" t="s">
        <v>919</v>
      </c>
      <c r="H47" s="482" t="s">
        <v>919</v>
      </c>
      <c r="I47" s="482" t="s">
        <v>919</v>
      </c>
      <c r="J47" s="482" t="s">
        <v>919</v>
      </c>
      <c r="K47" s="482" t="s">
        <v>919</v>
      </c>
      <c r="L47" s="482" t="s">
        <v>919</v>
      </c>
    </row>
    <row r="48" spans="1:12" ht="12.75">
      <c r="A48" s="5">
        <v>37</v>
      </c>
      <c r="B48" s="321" t="s">
        <v>914</v>
      </c>
      <c r="C48" s="482" t="s">
        <v>919</v>
      </c>
      <c r="D48" s="482" t="s">
        <v>919</v>
      </c>
      <c r="E48" s="482" t="s">
        <v>919</v>
      </c>
      <c r="F48" s="482" t="s">
        <v>919</v>
      </c>
      <c r="G48" s="482" t="s">
        <v>919</v>
      </c>
      <c r="H48" s="482" t="s">
        <v>919</v>
      </c>
      <c r="I48" s="482" t="s">
        <v>919</v>
      </c>
      <c r="J48" s="482" t="s">
        <v>919</v>
      </c>
      <c r="K48" s="482" t="s">
        <v>919</v>
      </c>
      <c r="L48" s="482" t="s">
        <v>919</v>
      </c>
    </row>
    <row r="49" spans="1:12" ht="12.75">
      <c r="A49" s="5">
        <v>38</v>
      </c>
      <c r="B49" s="321" t="s">
        <v>915</v>
      </c>
      <c r="C49" s="482" t="s">
        <v>919</v>
      </c>
      <c r="D49" s="482" t="s">
        <v>919</v>
      </c>
      <c r="E49" s="482" t="s">
        <v>919</v>
      </c>
      <c r="F49" s="482" t="s">
        <v>919</v>
      </c>
      <c r="G49" s="482" t="s">
        <v>919</v>
      </c>
      <c r="H49" s="482" t="s">
        <v>919</v>
      </c>
      <c r="I49" s="482" t="s">
        <v>919</v>
      </c>
      <c r="J49" s="482" t="s">
        <v>919</v>
      </c>
      <c r="K49" s="482" t="s">
        <v>919</v>
      </c>
      <c r="L49" s="482" t="s">
        <v>919</v>
      </c>
    </row>
    <row r="50" spans="1:12" ht="12.75">
      <c r="A50" s="3" t="s">
        <v>14</v>
      </c>
      <c r="B50" s="9"/>
      <c r="C50" s="482" t="s">
        <v>919</v>
      </c>
      <c r="D50" s="482" t="s">
        <v>919</v>
      </c>
      <c r="E50" s="482" t="s">
        <v>919</v>
      </c>
      <c r="F50" s="482" t="s">
        <v>919</v>
      </c>
      <c r="G50" s="482" t="s">
        <v>919</v>
      </c>
      <c r="H50" s="482" t="s">
        <v>919</v>
      </c>
      <c r="I50" s="482" t="s">
        <v>919</v>
      </c>
      <c r="J50" s="482" t="s">
        <v>919</v>
      </c>
      <c r="K50" s="482" t="s">
        <v>919</v>
      </c>
      <c r="L50" s="482" t="s">
        <v>919</v>
      </c>
    </row>
    <row r="51" spans="1:10" ht="12.75">
      <c r="A51" s="94"/>
      <c r="B51" s="116"/>
      <c r="C51" s="116"/>
      <c r="D51" s="300"/>
      <c r="E51" s="300"/>
      <c r="F51" s="300"/>
      <c r="G51" s="300"/>
      <c r="H51" s="300"/>
      <c r="I51" s="300"/>
      <c r="J51" s="300"/>
    </row>
    <row r="52" spans="1:10" ht="12.75">
      <c r="A52" s="94"/>
      <c r="B52" s="116"/>
      <c r="C52" s="116"/>
      <c r="D52" s="300"/>
      <c r="E52" s="300"/>
      <c r="F52" s="300"/>
      <c r="G52" s="300"/>
      <c r="H52" s="300"/>
      <c r="I52" s="300"/>
      <c r="J52" s="300"/>
    </row>
    <row r="54" spans="10:14" ht="12.75" customHeight="1">
      <c r="J54" s="594" t="s">
        <v>1086</v>
      </c>
      <c r="K54" s="594"/>
      <c r="L54" s="594"/>
      <c r="M54" s="594"/>
      <c r="N54" s="594"/>
    </row>
    <row r="55" spans="10:14" ht="12.75" customHeight="1">
      <c r="J55" s="594"/>
      <c r="K55" s="594"/>
      <c r="L55" s="594"/>
      <c r="M55" s="594"/>
      <c r="N55" s="594"/>
    </row>
    <row r="56" spans="10:14" ht="12.75" customHeight="1">
      <c r="J56" s="594"/>
      <c r="K56" s="594"/>
      <c r="L56" s="594"/>
      <c r="M56" s="594"/>
      <c r="N56" s="594"/>
    </row>
    <row r="57" spans="10:14" ht="12.75" customHeight="1">
      <c r="J57" s="594"/>
      <c r="K57" s="594"/>
      <c r="L57" s="594"/>
      <c r="M57" s="594"/>
      <c r="N57" s="594"/>
    </row>
  </sheetData>
  <sheetProtection/>
  <mergeCells count="14">
    <mergeCell ref="E1:I1"/>
    <mergeCell ref="A2:J2"/>
    <mergeCell ref="A3:J3"/>
    <mergeCell ref="A8:B8"/>
    <mergeCell ref="A5:L5"/>
    <mergeCell ref="H8:L8"/>
    <mergeCell ref="J54:N57"/>
    <mergeCell ref="K9:L9"/>
    <mergeCell ref="A9:A10"/>
    <mergeCell ref="B9:B10"/>
    <mergeCell ref="C9:D9"/>
    <mergeCell ref="E9:F9"/>
    <mergeCell ref="G9:H9"/>
    <mergeCell ref="I9:J9"/>
  </mergeCells>
  <printOptions horizontalCentered="1"/>
  <pageMargins left="0.708661417322835" right="0.708661417322835" top="0.236220472440945" bottom="0" header="0.31496062992126" footer="0.31496062992126"/>
  <pageSetup horizontalDpi="600" verticalDpi="600" orientation="landscape" paperSize="9" scale="70" r:id="rId1"/>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61"/>
  <sheetViews>
    <sheetView zoomScaleSheetLayoutView="85" zoomScalePageLayoutView="0" workbookViewId="0" topLeftCell="A40">
      <selection activeCell="K58" sqref="K58:O61"/>
    </sheetView>
  </sheetViews>
  <sheetFormatPr defaultColWidth="9.140625" defaultRowHeight="12.75"/>
  <cols>
    <col min="1" max="1" width="8.00390625" style="0" customWidth="1"/>
    <col min="2" max="2" width="14.00390625" style="0" customWidth="1"/>
    <col min="3" max="3" width="9.7109375" style="0" customWidth="1"/>
    <col min="5" max="5" width="9.57421875" style="0" customWidth="1"/>
    <col min="6" max="6" width="9.7109375" style="0" customWidth="1"/>
    <col min="7" max="7" width="10.00390625" style="0" customWidth="1"/>
    <col min="8" max="8" width="9.8515625" style="0" customWidth="1"/>
    <col min="10" max="10" width="10.7109375" style="0" customWidth="1"/>
    <col min="11" max="11" width="8.8515625" style="0" customWidth="1"/>
    <col min="12" max="12" width="9.8515625" style="0" customWidth="1"/>
    <col min="13" max="13" width="8.8515625" style="0" customWidth="1"/>
    <col min="14" max="14" width="19.28125" style="0" customWidth="1"/>
  </cols>
  <sheetData>
    <row r="1" spans="4:13" ht="12.75" customHeight="1">
      <c r="D1" s="575"/>
      <c r="E1" s="575"/>
      <c r="F1" s="575"/>
      <c r="G1" s="575"/>
      <c r="H1" s="575"/>
      <c r="I1" s="575"/>
      <c r="L1" s="636" t="s">
        <v>81</v>
      </c>
      <c r="M1" s="636"/>
    </row>
    <row r="2" spans="1:13" ht="15.75">
      <c r="A2" s="572" t="s">
        <v>0</v>
      </c>
      <c r="B2" s="572"/>
      <c r="C2" s="572"/>
      <c r="D2" s="572"/>
      <c r="E2" s="572"/>
      <c r="F2" s="572"/>
      <c r="G2" s="572"/>
      <c r="H2" s="572"/>
      <c r="I2" s="572"/>
      <c r="J2" s="572"/>
      <c r="K2" s="572"/>
      <c r="L2" s="572"/>
      <c r="M2" s="572"/>
    </row>
    <row r="3" spans="1:13" ht="20.25">
      <c r="A3" s="573" t="s">
        <v>693</v>
      </c>
      <c r="B3" s="573"/>
      <c r="C3" s="573"/>
      <c r="D3" s="573"/>
      <c r="E3" s="573"/>
      <c r="F3" s="573"/>
      <c r="G3" s="573"/>
      <c r="H3" s="573"/>
      <c r="I3" s="573"/>
      <c r="J3" s="573"/>
      <c r="K3" s="573"/>
      <c r="L3" s="573"/>
      <c r="M3" s="573"/>
    </row>
    <row r="4" ht="11.25" customHeight="1"/>
    <row r="5" spans="1:13" ht="15.75">
      <c r="A5" s="572" t="s">
        <v>735</v>
      </c>
      <c r="B5" s="572"/>
      <c r="C5" s="572"/>
      <c r="D5" s="572"/>
      <c r="E5" s="572"/>
      <c r="F5" s="572"/>
      <c r="G5" s="572"/>
      <c r="H5" s="572"/>
      <c r="I5" s="572"/>
      <c r="J5" s="572"/>
      <c r="K5" s="572"/>
      <c r="L5" s="572"/>
      <c r="M5" s="572"/>
    </row>
    <row r="7" spans="1:11" ht="12.75">
      <c r="A7" s="566" t="s">
        <v>876</v>
      </c>
      <c r="B7" s="566"/>
      <c r="K7" s="109"/>
    </row>
    <row r="8" spans="1:14" ht="12.75">
      <c r="A8" s="32"/>
      <c r="B8" s="32"/>
      <c r="K8" s="98"/>
      <c r="L8" s="633" t="s">
        <v>772</v>
      </c>
      <c r="M8" s="633"/>
      <c r="N8" s="633"/>
    </row>
    <row r="9" spans="1:14" ht="15.75" customHeight="1">
      <c r="A9" s="634" t="s">
        <v>2</v>
      </c>
      <c r="B9" s="634" t="s">
        <v>3</v>
      </c>
      <c r="C9" s="545" t="s">
        <v>4</v>
      </c>
      <c r="D9" s="545"/>
      <c r="E9" s="545"/>
      <c r="F9" s="543"/>
      <c r="G9" s="632"/>
      <c r="H9" s="546" t="s">
        <v>95</v>
      </c>
      <c r="I9" s="546"/>
      <c r="J9" s="546"/>
      <c r="K9" s="546"/>
      <c r="L9" s="546"/>
      <c r="M9" s="634" t="s">
        <v>125</v>
      </c>
      <c r="N9" s="550" t="s">
        <v>126</v>
      </c>
    </row>
    <row r="10" spans="1:19" ht="38.25">
      <c r="A10" s="635"/>
      <c r="B10" s="635"/>
      <c r="C10" s="5" t="s">
        <v>5</v>
      </c>
      <c r="D10" s="5" t="s">
        <v>6</v>
      </c>
      <c r="E10" s="5" t="s">
        <v>349</v>
      </c>
      <c r="F10" s="7" t="s">
        <v>93</v>
      </c>
      <c r="G10" s="6" t="s">
        <v>350</v>
      </c>
      <c r="H10" s="5" t="s">
        <v>5</v>
      </c>
      <c r="I10" s="5" t="s">
        <v>6</v>
      </c>
      <c r="J10" s="5" t="s">
        <v>349</v>
      </c>
      <c r="K10" s="7" t="s">
        <v>93</v>
      </c>
      <c r="L10" s="7" t="s">
        <v>351</v>
      </c>
      <c r="M10" s="635"/>
      <c r="N10" s="550"/>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s="15" customFormat="1" ht="12.75">
      <c r="A12" s="5">
        <v>1</v>
      </c>
      <c r="B12" s="156" t="s">
        <v>878</v>
      </c>
      <c r="C12" s="336">
        <v>2029</v>
      </c>
      <c r="D12" s="336">
        <v>3</v>
      </c>
      <c r="E12" s="336">
        <v>141</v>
      </c>
      <c r="F12" s="337">
        <v>0</v>
      </c>
      <c r="G12" s="337">
        <f>SUM(C12:F12)</f>
        <v>2173</v>
      </c>
      <c r="H12" s="37">
        <v>1969</v>
      </c>
      <c r="I12" s="37">
        <v>3</v>
      </c>
      <c r="J12" s="37">
        <v>0</v>
      </c>
      <c r="K12" s="37">
        <v>0</v>
      </c>
      <c r="L12" s="37">
        <f>SUM(H12:K12)</f>
        <v>1972</v>
      </c>
      <c r="M12" s="37">
        <f>G12-L12</f>
        <v>201</v>
      </c>
      <c r="N12" s="342" t="s">
        <v>928</v>
      </c>
    </row>
    <row r="13" spans="1:14" s="15" customFormat="1" ht="12.75">
      <c r="A13" s="5">
        <v>2</v>
      </c>
      <c r="B13" s="156" t="s">
        <v>879</v>
      </c>
      <c r="C13" s="336">
        <v>1379</v>
      </c>
      <c r="D13" s="336">
        <v>0</v>
      </c>
      <c r="E13" s="336">
        <v>13</v>
      </c>
      <c r="F13" s="337">
        <v>0</v>
      </c>
      <c r="G13" s="337">
        <f aca="true" t="shared" si="0" ref="G13:G49">SUM(C13:F13)</f>
        <v>1392</v>
      </c>
      <c r="H13" s="37">
        <v>1260</v>
      </c>
      <c r="I13" s="37">
        <v>0</v>
      </c>
      <c r="J13" s="37">
        <v>0</v>
      </c>
      <c r="K13" s="37">
        <v>0</v>
      </c>
      <c r="L13" s="37">
        <f aca="true" t="shared" si="1" ref="L13:L49">SUM(H13:K13)</f>
        <v>1260</v>
      </c>
      <c r="M13" s="37">
        <f aca="true" t="shared" si="2" ref="M13:M50">G13-L13</f>
        <v>132</v>
      </c>
      <c r="N13" s="342" t="s">
        <v>928</v>
      </c>
    </row>
    <row r="14" spans="1:14" s="15" customFormat="1" ht="12.75">
      <c r="A14" s="5">
        <v>3</v>
      </c>
      <c r="B14" s="156" t="s">
        <v>880</v>
      </c>
      <c r="C14" s="336">
        <v>1197</v>
      </c>
      <c r="D14" s="336">
        <v>11</v>
      </c>
      <c r="E14" s="336">
        <v>0</v>
      </c>
      <c r="F14" s="337">
        <v>0</v>
      </c>
      <c r="G14" s="337">
        <f t="shared" si="0"/>
        <v>1208</v>
      </c>
      <c r="H14" s="37">
        <v>1058</v>
      </c>
      <c r="I14" s="37">
        <v>6</v>
      </c>
      <c r="J14" s="37">
        <v>0</v>
      </c>
      <c r="K14" s="37">
        <v>0</v>
      </c>
      <c r="L14" s="37">
        <f t="shared" si="1"/>
        <v>1064</v>
      </c>
      <c r="M14" s="37">
        <f t="shared" si="2"/>
        <v>144</v>
      </c>
      <c r="N14" s="342" t="s">
        <v>928</v>
      </c>
    </row>
    <row r="15" spans="1:14" s="15" customFormat="1" ht="12.75">
      <c r="A15" s="5">
        <v>4</v>
      </c>
      <c r="B15" s="156" t="s">
        <v>881</v>
      </c>
      <c r="C15" s="336">
        <v>709</v>
      </c>
      <c r="D15" s="336">
        <v>3</v>
      </c>
      <c r="E15" s="336">
        <v>0</v>
      </c>
      <c r="F15" s="337">
        <v>0</v>
      </c>
      <c r="G15" s="337">
        <f t="shared" si="0"/>
        <v>712</v>
      </c>
      <c r="H15" s="37">
        <v>651</v>
      </c>
      <c r="I15" s="37">
        <v>3</v>
      </c>
      <c r="J15" s="37">
        <v>0</v>
      </c>
      <c r="K15" s="37">
        <v>0</v>
      </c>
      <c r="L15" s="37">
        <f t="shared" si="1"/>
        <v>654</v>
      </c>
      <c r="M15" s="37">
        <f t="shared" si="2"/>
        <v>58</v>
      </c>
      <c r="N15" s="342" t="s">
        <v>928</v>
      </c>
    </row>
    <row r="16" spans="1:14" s="15" customFormat="1" ht="12.75">
      <c r="A16" s="5">
        <v>5</v>
      </c>
      <c r="B16" s="156" t="s">
        <v>882</v>
      </c>
      <c r="C16" s="336">
        <v>1298</v>
      </c>
      <c r="D16" s="336">
        <v>5</v>
      </c>
      <c r="E16" s="336">
        <v>0</v>
      </c>
      <c r="F16" s="337">
        <v>0</v>
      </c>
      <c r="G16" s="337">
        <f t="shared" si="0"/>
        <v>1303</v>
      </c>
      <c r="H16" s="37">
        <v>1264</v>
      </c>
      <c r="I16" s="37">
        <v>5</v>
      </c>
      <c r="J16" s="37">
        <v>0</v>
      </c>
      <c r="K16" s="37">
        <v>0</v>
      </c>
      <c r="L16" s="37">
        <f t="shared" si="1"/>
        <v>1269</v>
      </c>
      <c r="M16" s="37">
        <f t="shared" si="2"/>
        <v>34</v>
      </c>
      <c r="N16" s="342" t="s">
        <v>928</v>
      </c>
    </row>
    <row r="17" spans="1:14" s="15" customFormat="1" ht="12.75">
      <c r="A17" s="5">
        <v>6</v>
      </c>
      <c r="B17" s="156" t="s">
        <v>883</v>
      </c>
      <c r="C17" s="336">
        <v>619</v>
      </c>
      <c r="D17" s="336">
        <v>0</v>
      </c>
      <c r="E17" s="336">
        <v>0</v>
      </c>
      <c r="F17" s="337">
        <v>0</v>
      </c>
      <c r="G17" s="337">
        <f t="shared" si="0"/>
        <v>619</v>
      </c>
      <c r="H17" s="37">
        <v>603</v>
      </c>
      <c r="I17" s="37">
        <v>0</v>
      </c>
      <c r="J17" s="37">
        <v>0</v>
      </c>
      <c r="K17" s="37">
        <v>0</v>
      </c>
      <c r="L17" s="37">
        <f t="shared" si="1"/>
        <v>603</v>
      </c>
      <c r="M17" s="37">
        <f t="shared" si="2"/>
        <v>16</v>
      </c>
      <c r="N17" s="342" t="s">
        <v>928</v>
      </c>
    </row>
    <row r="18" spans="1:14" s="15" customFormat="1" ht="12.75">
      <c r="A18" s="5">
        <v>7</v>
      </c>
      <c r="B18" s="156" t="s">
        <v>884</v>
      </c>
      <c r="C18" s="336">
        <v>1630</v>
      </c>
      <c r="D18" s="336">
        <v>0</v>
      </c>
      <c r="E18" s="336">
        <v>138</v>
      </c>
      <c r="F18" s="337">
        <v>0</v>
      </c>
      <c r="G18" s="337">
        <f t="shared" si="0"/>
        <v>1768</v>
      </c>
      <c r="H18" s="37">
        <v>1698</v>
      </c>
      <c r="I18" s="37">
        <v>0</v>
      </c>
      <c r="J18" s="37">
        <v>0</v>
      </c>
      <c r="K18" s="37">
        <v>0</v>
      </c>
      <c r="L18" s="37">
        <f t="shared" si="1"/>
        <v>1698</v>
      </c>
      <c r="M18" s="37">
        <f t="shared" si="2"/>
        <v>70</v>
      </c>
      <c r="N18" s="342" t="s">
        <v>928</v>
      </c>
    </row>
    <row r="19" spans="1:14" s="15" customFormat="1" ht="12.75">
      <c r="A19" s="5">
        <v>8</v>
      </c>
      <c r="B19" s="156" t="s">
        <v>885</v>
      </c>
      <c r="C19" s="336">
        <v>547</v>
      </c>
      <c r="D19" s="336">
        <v>0</v>
      </c>
      <c r="E19" s="336">
        <v>0</v>
      </c>
      <c r="F19" s="337">
        <v>0</v>
      </c>
      <c r="G19" s="337">
        <f t="shared" si="0"/>
        <v>547</v>
      </c>
      <c r="H19" s="37">
        <v>542</v>
      </c>
      <c r="I19" s="37">
        <v>0</v>
      </c>
      <c r="J19" s="37">
        <v>0</v>
      </c>
      <c r="K19" s="37">
        <v>0</v>
      </c>
      <c r="L19" s="37">
        <f t="shared" si="1"/>
        <v>542</v>
      </c>
      <c r="M19" s="37">
        <f t="shared" si="2"/>
        <v>5</v>
      </c>
      <c r="N19" s="342" t="s">
        <v>928</v>
      </c>
    </row>
    <row r="20" spans="1:14" s="15" customFormat="1" ht="12.75">
      <c r="A20" s="5">
        <v>9</v>
      </c>
      <c r="B20" s="156" t="s">
        <v>886</v>
      </c>
      <c r="C20" s="336">
        <v>345</v>
      </c>
      <c r="D20" s="336">
        <v>0</v>
      </c>
      <c r="E20" s="336">
        <v>0</v>
      </c>
      <c r="F20" s="337">
        <v>0</v>
      </c>
      <c r="G20" s="337">
        <f t="shared" si="0"/>
        <v>345</v>
      </c>
      <c r="H20" s="37">
        <v>332</v>
      </c>
      <c r="I20" s="37">
        <v>0</v>
      </c>
      <c r="J20" s="37">
        <v>0</v>
      </c>
      <c r="K20" s="37">
        <v>0</v>
      </c>
      <c r="L20" s="37">
        <f t="shared" si="1"/>
        <v>332</v>
      </c>
      <c r="M20" s="37">
        <f t="shared" si="2"/>
        <v>13</v>
      </c>
      <c r="N20" s="342" t="s">
        <v>928</v>
      </c>
    </row>
    <row r="21" spans="1:14" s="15" customFormat="1" ht="12.75">
      <c r="A21" s="5">
        <v>10</v>
      </c>
      <c r="B21" s="156" t="s">
        <v>887</v>
      </c>
      <c r="C21" s="336">
        <v>929</v>
      </c>
      <c r="D21" s="336">
        <v>3</v>
      </c>
      <c r="E21" s="336">
        <v>88</v>
      </c>
      <c r="F21" s="337">
        <v>0</v>
      </c>
      <c r="G21" s="337">
        <f t="shared" si="0"/>
        <v>1020</v>
      </c>
      <c r="H21" s="37">
        <v>976</v>
      </c>
      <c r="I21" s="37">
        <v>3</v>
      </c>
      <c r="J21" s="37">
        <v>0</v>
      </c>
      <c r="K21" s="37">
        <v>0</v>
      </c>
      <c r="L21" s="37">
        <f t="shared" si="1"/>
        <v>979</v>
      </c>
      <c r="M21" s="37">
        <f t="shared" si="2"/>
        <v>41</v>
      </c>
      <c r="N21" s="342" t="s">
        <v>928</v>
      </c>
    </row>
    <row r="22" spans="1:14" s="15" customFormat="1" ht="12.75">
      <c r="A22" s="5">
        <v>11</v>
      </c>
      <c r="B22" s="156" t="s">
        <v>888</v>
      </c>
      <c r="C22" s="336">
        <v>970</v>
      </c>
      <c r="D22" s="336">
        <v>0</v>
      </c>
      <c r="E22" s="336">
        <v>0</v>
      </c>
      <c r="F22" s="337">
        <v>0</v>
      </c>
      <c r="G22" s="337">
        <f t="shared" si="0"/>
        <v>970</v>
      </c>
      <c r="H22" s="37">
        <v>910</v>
      </c>
      <c r="I22" s="37">
        <v>0</v>
      </c>
      <c r="J22" s="37">
        <v>0</v>
      </c>
      <c r="K22" s="37">
        <v>0</v>
      </c>
      <c r="L22" s="37">
        <f t="shared" si="1"/>
        <v>910</v>
      </c>
      <c r="M22" s="37">
        <f t="shared" si="2"/>
        <v>60</v>
      </c>
      <c r="N22" s="342" t="s">
        <v>928</v>
      </c>
    </row>
    <row r="23" spans="1:14" s="15" customFormat="1" ht="12.75">
      <c r="A23" s="5">
        <v>12</v>
      </c>
      <c r="B23" s="156" t="s">
        <v>889</v>
      </c>
      <c r="C23" s="336">
        <v>1525</v>
      </c>
      <c r="D23" s="336">
        <v>0</v>
      </c>
      <c r="E23" s="336">
        <v>0</v>
      </c>
      <c r="F23" s="337">
        <v>0</v>
      </c>
      <c r="G23" s="337">
        <f t="shared" si="0"/>
        <v>1525</v>
      </c>
      <c r="H23" s="37">
        <v>1458</v>
      </c>
      <c r="I23" s="37">
        <v>0</v>
      </c>
      <c r="J23" s="37">
        <v>0</v>
      </c>
      <c r="K23" s="37">
        <v>0</v>
      </c>
      <c r="L23" s="37">
        <f t="shared" si="1"/>
        <v>1458</v>
      </c>
      <c r="M23" s="37">
        <f t="shared" si="2"/>
        <v>67</v>
      </c>
      <c r="N23" s="342" t="s">
        <v>928</v>
      </c>
    </row>
    <row r="24" spans="1:14" s="15" customFormat="1" ht="12.75">
      <c r="A24" s="5">
        <v>13</v>
      </c>
      <c r="B24" s="156" t="s">
        <v>890</v>
      </c>
      <c r="C24" s="336">
        <v>1239</v>
      </c>
      <c r="D24" s="336">
        <v>4</v>
      </c>
      <c r="E24" s="336">
        <v>0</v>
      </c>
      <c r="F24" s="337">
        <v>0</v>
      </c>
      <c r="G24" s="337">
        <f t="shared" si="0"/>
        <v>1243</v>
      </c>
      <c r="H24" s="37">
        <v>1219</v>
      </c>
      <c r="I24" s="37">
        <v>4</v>
      </c>
      <c r="J24" s="37">
        <v>0</v>
      </c>
      <c r="K24" s="37">
        <v>0</v>
      </c>
      <c r="L24" s="37">
        <f t="shared" si="1"/>
        <v>1223</v>
      </c>
      <c r="M24" s="37">
        <f t="shared" si="2"/>
        <v>20</v>
      </c>
      <c r="N24" s="342" t="s">
        <v>928</v>
      </c>
    </row>
    <row r="25" spans="1:14" s="15" customFormat="1" ht="12.75">
      <c r="A25" s="5">
        <v>14</v>
      </c>
      <c r="B25" s="156" t="s">
        <v>891</v>
      </c>
      <c r="C25" s="336">
        <v>1119</v>
      </c>
      <c r="D25" s="336">
        <v>0</v>
      </c>
      <c r="E25" s="336">
        <v>0</v>
      </c>
      <c r="F25" s="337">
        <v>0</v>
      </c>
      <c r="G25" s="337">
        <f t="shared" si="0"/>
        <v>1119</v>
      </c>
      <c r="H25" s="37">
        <v>1080</v>
      </c>
      <c r="I25" s="37">
        <v>0</v>
      </c>
      <c r="J25" s="37">
        <v>0</v>
      </c>
      <c r="K25" s="37">
        <v>0</v>
      </c>
      <c r="L25" s="37">
        <f t="shared" si="1"/>
        <v>1080</v>
      </c>
      <c r="M25" s="37">
        <f t="shared" si="2"/>
        <v>39</v>
      </c>
      <c r="N25" s="342" t="s">
        <v>928</v>
      </c>
    </row>
    <row r="26" spans="1:14" s="15" customFormat="1" ht="12.75">
      <c r="A26" s="5">
        <v>15</v>
      </c>
      <c r="B26" s="156" t="s">
        <v>892</v>
      </c>
      <c r="C26" s="336">
        <v>1710</v>
      </c>
      <c r="D26" s="336">
        <v>0</v>
      </c>
      <c r="E26" s="336">
        <v>0</v>
      </c>
      <c r="F26" s="337">
        <v>0</v>
      </c>
      <c r="G26" s="337">
        <f t="shared" si="0"/>
        <v>1710</v>
      </c>
      <c r="H26" s="37">
        <v>1649</v>
      </c>
      <c r="I26" s="37">
        <v>0</v>
      </c>
      <c r="J26" s="37">
        <v>0</v>
      </c>
      <c r="K26" s="37">
        <v>0</v>
      </c>
      <c r="L26" s="37">
        <f t="shared" si="1"/>
        <v>1649</v>
      </c>
      <c r="M26" s="37">
        <f t="shared" si="2"/>
        <v>61</v>
      </c>
      <c r="N26" s="342" t="s">
        <v>928</v>
      </c>
    </row>
    <row r="27" spans="1:14" s="15" customFormat="1" ht="12.75">
      <c r="A27" s="5">
        <v>16</v>
      </c>
      <c r="B27" s="156" t="s">
        <v>893</v>
      </c>
      <c r="C27" s="336">
        <v>1207</v>
      </c>
      <c r="D27" s="336">
        <v>0</v>
      </c>
      <c r="E27" s="336">
        <v>2</v>
      </c>
      <c r="F27" s="337">
        <v>0</v>
      </c>
      <c r="G27" s="337">
        <f t="shared" si="0"/>
        <v>1209</v>
      </c>
      <c r="H27" s="37">
        <v>1176</v>
      </c>
      <c r="I27" s="37">
        <v>0</v>
      </c>
      <c r="J27" s="37">
        <v>0</v>
      </c>
      <c r="K27" s="37">
        <v>0</v>
      </c>
      <c r="L27" s="37">
        <f t="shared" si="1"/>
        <v>1176</v>
      </c>
      <c r="M27" s="37">
        <f t="shared" si="2"/>
        <v>33</v>
      </c>
      <c r="N27" s="342" t="s">
        <v>928</v>
      </c>
    </row>
    <row r="28" spans="1:14" s="15" customFormat="1" ht="12.75">
      <c r="A28" s="5">
        <v>17</v>
      </c>
      <c r="B28" s="156" t="s">
        <v>894</v>
      </c>
      <c r="C28" s="336">
        <v>233</v>
      </c>
      <c r="D28" s="336">
        <v>0</v>
      </c>
      <c r="E28" s="336">
        <v>0</v>
      </c>
      <c r="F28" s="337">
        <v>0</v>
      </c>
      <c r="G28" s="337">
        <f t="shared" si="0"/>
        <v>233</v>
      </c>
      <c r="H28" s="37">
        <v>191</v>
      </c>
      <c r="I28" s="37">
        <v>0</v>
      </c>
      <c r="J28" s="37">
        <v>0</v>
      </c>
      <c r="K28" s="37">
        <v>0</v>
      </c>
      <c r="L28" s="37">
        <f t="shared" si="1"/>
        <v>191</v>
      </c>
      <c r="M28" s="37">
        <f t="shared" si="2"/>
        <v>42</v>
      </c>
      <c r="N28" s="342" t="s">
        <v>928</v>
      </c>
    </row>
    <row r="29" spans="1:14" s="15" customFormat="1" ht="12.75">
      <c r="A29" s="5">
        <v>18</v>
      </c>
      <c r="B29" s="156" t="s">
        <v>895</v>
      </c>
      <c r="C29" s="336">
        <v>1118</v>
      </c>
      <c r="D29" s="336">
        <v>0</v>
      </c>
      <c r="E29" s="336">
        <v>0</v>
      </c>
      <c r="F29" s="337">
        <v>0</v>
      </c>
      <c r="G29" s="337">
        <f t="shared" si="0"/>
        <v>1118</v>
      </c>
      <c r="H29" s="37">
        <v>1067</v>
      </c>
      <c r="I29" s="37">
        <v>0</v>
      </c>
      <c r="J29" s="37">
        <v>0</v>
      </c>
      <c r="K29" s="37">
        <v>0</v>
      </c>
      <c r="L29" s="37">
        <f t="shared" si="1"/>
        <v>1067</v>
      </c>
      <c r="M29" s="37">
        <f t="shared" si="2"/>
        <v>51</v>
      </c>
      <c r="N29" s="342" t="s">
        <v>928</v>
      </c>
    </row>
    <row r="30" spans="1:14" s="15" customFormat="1" ht="16.5" customHeight="1">
      <c r="A30" s="5">
        <v>19</v>
      </c>
      <c r="B30" s="156" t="s">
        <v>896</v>
      </c>
      <c r="C30" s="336">
        <v>2001</v>
      </c>
      <c r="D30" s="336">
        <v>7</v>
      </c>
      <c r="E30" s="336">
        <v>50</v>
      </c>
      <c r="F30" s="337">
        <v>0</v>
      </c>
      <c r="G30" s="337">
        <f t="shared" si="0"/>
        <v>2058</v>
      </c>
      <c r="H30" s="37">
        <v>1955</v>
      </c>
      <c r="I30" s="37">
        <v>7</v>
      </c>
      <c r="J30" s="37">
        <v>0</v>
      </c>
      <c r="K30" s="37">
        <v>0</v>
      </c>
      <c r="L30" s="37">
        <f t="shared" si="1"/>
        <v>1962</v>
      </c>
      <c r="M30" s="37">
        <f t="shared" si="2"/>
        <v>96</v>
      </c>
      <c r="N30" s="342" t="s">
        <v>928</v>
      </c>
    </row>
    <row r="31" spans="1:14" s="15" customFormat="1" ht="14.25" customHeight="1">
      <c r="A31" s="5">
        <v>20</v>
      </c>
      <c r="B31" s="156" t="s">
        <v>897</v>
      </c>
      <c r="C31" s="336">
        <v>1712</v>
      </c>
      <c r="D31" s="336">
        <v>9</v>
      </c>
      <c r="E31" s="336">
        <v>0</v>
      </c>
      <c r="F31" s="337">
        <v>0</v>
      </c>
      <c r="G31" s="337">
        <f t="shared" si="0"/>
        <v>1721</v>
      </c>
      <c r="H31" s="37">
        <v>1632</v>
      </c>
      <c r="I31" s="37">
        <v>9</v>
      </c>
      <c r="J31" s="37">
        <v>0</v>
      </c>
      <c r="K31" s="37">
        <v>0</v>
      </c>
      <c r="L31" s="37">
        <f t="shared" si="1"/>
        <v>1641</v>
      </c>
      <c r="M31" s="37">
        <f t="shared" si="2"/>
        <v>80</v>
      </c>
      <c r="N31" s="342" t="s">
        <v>928</v>
      </c>
    </row>
    <row r="32" spans="1:14" s="15" customFormat="1" ht="12.75">
      <c r="A32" s="5">
        <v>21</v>
      </c>
      <c r="B32" s="156" t="s">
        <v>898</v>
      </c>
      <c r="C32" s="336">
        <v>1511</v>
      </c>
      <c r="D32" s="336">
        <v>0</v>
      </c>
      <c r="E32" s="336">
        <v>0</v>
      </c>
      <c r="F32" s="337">
        <v>0</v>
      </c>
      <c r="G32" s="337">
        <f t="shared" si="0"/>
        <v>1511</v>
      </c>
      <c r="H32" s="37">
        <v>1422</v>
      </c>
      <c r="I32" s="37">
        <v>0</v>
      </c>
      <c r="J32" s="37">
        <v>0</v>
      </c>
      <c r="K32" s="37">
        <v>0</v>
      </c>
      <c r="L32" s="37">
        <f t="shared" si="1"/>
        <v>1422</v>
      </c>
      <c r="M32" s="37">
        <f t="shared" si="2"/>
        <v>89</v>
      </c>
      <c r="N32" s="342" t="s">
        <v>928</v>
      </c>
    </row>
    <row r="33" spans="1:14" s="15" customFormat="1" ht="12.75">
      <c r="A33" s="5">
        <v>22</v>
      </c>
      <c r="B33" s="156" t="s">
        <v>899</v>
      </c>
      <c r="C33" s="336">
        <v>1981</v>
      </c>
      <c r="D33" s="336">
        <v>0</v>
      </c>
      <c r="E33" s="336">
        <v>0</v>
      </c>
      <c r="F33" s="337">
        <v>0</v>
      </c>
      <c r="G33" s="337">
        <f t="shared" si="0"/>
        <v>1981</v>
      </c>
      <c r="H33" s="37">
        <v>1903</v>
      </c>
      <c r="I33" s="37">
        <v>0</v>
      </c>
      <c r="J33" s="37">
        <v>0</v>
      </c>
      <c r="K33" s="37">
        <v>0</v>
      </c>
      <c r="L33" s="37">
        <f t="shared" si="1"/>
        <v>1903</v>
      </c>
      <c r="M33" s="37">
        <f t="shared" si="2"/>
        <v>78</v>
      </c>
      <c r="N33" s="342" t="s">
        <v>928</v>
      </c>
    </row>
    <row r="34" spans="1:14" s="15" customFormat="1" ht="12.75">
      <c r="A34" s="5">
        <v>23</v>
      </c>
      <c r="B34" s="156" t="s">
        <v>900</v>
      </c>
      <c r="C34" s="336">
        <v>1667</v>
      </c>
      <c r="D34" s="336">
        <v>1</v>
      </c>
      <c r="E34" s="336">
        <v>0</v>
      </c>
      <c r="F34" s="337">
        <v>0</v>
      </c>
      <c r="G34" s="337">
        <f t="shared" si="0"/>
        <v>1668</v>
      </c>
      <c r="H34" s="37">
        <v>1575</v>
      </c>
      <c r="I34" s="37">
        <v>1</v>
      </c>
      <c r="J34" s="37">
        <v>0</v>
      </c>
      <c r="K34" s="37">
        <v>0</v>
      </c>
      <c r="L34" s="37">
        <f t="shared" si="1"/>
        <v>1576</v>
      </c>
      <c r="M34" s="37">
        <f t="shared" si="2"/>
        <v>92</v>
      </c>
      <c r="N34" s="342" t="s">
        <v>928</v>
      </c>
    </row>
    <row r="35" spans="1:14" s="15" customFormat="1" ht="12.75">
      <c r="A35" s="5">
        <v>24</v>
      </c>
      <c r="B35" s="156" t="s">
        <v>901</v>
      </c>
      <c r="C35" s="336">
        <v>1380</v>
      </c>
      <c r="D35" s="336">
        <v>3</v>
      </c>
      <c r="E35" s="336">
        <v>0</v>
      </c>
      <c r="F35" s="337">
        <v>0</v>
      </c>
      <c r="G35" s="337">
        <f t="shared" si="0"/>
        <v>1383</v>
      </c>
      <c r="H35" s="37">
        <v>1294</v>
      </c>
      <c r="I35" s="37">
        <v>3</v>
      </c>
      <c r="J35" s="37">
        <v>0</v>
      </c>
      <c r="K35" s="37">
        <v>0</v>
      </c>
      <c r="L35" s="37">
        <f t="shared" si="1"/>
        <v>1297</v>
      </c>
      <c r="M35" s="37">
        <f t="shared" si="2"/>
        <v>86</v>
      </c>
      <c r="N35" s="342" t="s">
        <v>928</v>
      </c>
    </row>
    <row r="36" spans="1:14" s="15" customFormat="1" ht="12.75">
      <c r="A36" s="5">
        <v>25</v>
      </c>
      <c r="B36" s="156" t="s">
        <v>902</v>
      </c>
      <c r="C36" s="336">
        <v>808</v>
      </c>
      <c r="D36" s="336">
        <v>0</v>
      </c>
      <c r="E36" s="336">
        <v>0</v>
      </c>
      <c r="F36" s="337">
        <v>8</v>
      </c>
      <c r="G36" s="337">
        <f t="shared" si="0"/>
        <v>816</v>
      </c>
      <c r="H36" s="37">
        <v>710</v>
      </c>
      <c r="I36" s="37">
        <v>0</v>
      </c>
      <c r="J36" s="37">
        <v>0</v>
      </c>
      <c r="K36" s="37">
        <v>8</v>
      </c>
      <c r="L36" s="37">
        <f t="shared" si="1"/>
        <v>718</v>
      </c>
      <c r="M36" s="37">
        <f t="shared" si="2"/>
        <v>98</v>
      </c>
      <c r="N36" s="342" t="s">
        <v>928</v>
      </c>
    </row>
    <row r="37" spans="1:14" s="15" customFormat="1" ht="12.75">
      <c r="A37" s="5">
        <v>26</v>
      </c>
      <c r="B37" s="156" t="s">
        <v>903</v>
      </c>
      <c r="C37" s="336">
        <v>1312</v>
      </c>
      <c r="D37" s="336">
        <v>0</v>
      </c>
      <c r="E37" s="336">
        <v>0</v>
      </c>
      <c r="F37" s="337">
        <v>0</v>
      </c>
      <c r="G37" s="337">
        <f t="shared" si="0"/>
        <v>1312</v>
      </c>
      <c r="H37" s="37">
        <v>1146</v>
      </c>
      <c r="I37" s="37">
        <v>0</v>
      </c>
      <c r="J37" s="37">
        <v>0</v>
      </c>
      <c r="K37" s="37">
        <v>0</v>
      </c>
      <c r="L37" s="37">
        <f t="shared" si="1"/>
        <v>1146</v>
      </c>
      <c r="M37" s="37">
        <f t="shared" si="2"/>
        <v>166</v>
      </c>
      <c r="N37" s="342" t="s">
        <v>928</v>
      </c>
    </row>
    <row r="38" spans="1:14" s="15" customFormat="1" ht="12.75">
      <c r="A38" s="5">
        <v>27</v>
      </c>
      <c r="B38" s="156" t="s">
        <v>904</v>
      </c>
      <c r="C38" s="336">
        <v>1179</v>
      </c>
      <c r="D38" s="336">
        <v>0</v>
      </c>
      <c r="E38" s="336">
        <v>99</v>
      </c>
      <c r="F38" s="337">
        <v>0</v>
      </c>
      <c r="G38" s="337">
        <f t="shared" si="0"/>
        <v>1278</v>
      </c>
      <c r="H38" s="37">
        <v>1194</v>
      </c>
      <c r="I38" s="37">
        <v>0</v>
      </c>
      <c r="J38" s="37">
        <v>0</v>
      </c>
      <c r="K38" s="37">
        <v>0</v>
      </c>
      <c r="L38" s="37">
        <f t="shared" si="1"/>
        <v>1194</v>
      </c>
      <c r="M38" s="37">
        <f t="shared" si="2"/>
        <v>84</v>
      </c>
      <c r="N38" s="342" t="s">
        <v>928</v>
      </c>
    </row>
    <row r="39" spans="1:14" s="15" customFormat="1" ht="12.75">
      <c r="A39" s="5">
        <v>28</v>
      </c>
      <c r="B39" s="156" t="s">
        <v>905</v>
      </c>
      <c r="C39" s="336">
        <v>910</v>
      </c>
      <c r="D39" s="336">
        <v>3</v>
      </c>
      <c r="E39" s="336">
        <v>0</v>
      </c>
      <c r="F39" s="337">
        <v>0</v>
      </c>
      <c r="G39" s="337">
        <f t="shared" si="0"/>
        <v>913</v>
      </c>
      <c r="H39" s="37">
        <v>827</v>
      </c>
      <c r="I39" s="37">
        <v>3</v>
      </c>
      <c r="J39" s="37">
        <v>0</v>
      </c>
      <c r="K39" s="37">
        <v>0</v>
      </c>
      <c r="L39" s="37">
        <f t="shared" si="1"/>
        <v>830</v>
      </c>
      <c r="M39" s="37">
        <f t="shared" si="2"/>
        <v>83</v>
      </c>
      <c r="N39" s="342" t="s">
        <v>928</v>
      </c>
    </row>
    <row r="40" spans="1:14" s="15" customFormat="1" ht="12.75">
      <c r="A40" s="5">
        <v>29</v>
      </c>
      <c r="B40" s="156" t="s">
        <v>906</v>
      </c>
      <c r="C40" s="336">
        <v>1161</v>
      </c>
      <c r="D40" s="336">
        <v>0</v>
      </c>
      <c r="E40" s="336">
        <v>0</v>
      </c>
      <c r="F40" s="337">
        <v>0</v>
      </c>
      <c r="G40" s="337">
        <f t="shared" si="0"/>
        <v>1161</v>
      </c>
      <c r="H40" s="37">
        <v>1027</v>
      </c>
      <c r="I40" s="37">
        <v>0</v>
      </c>
      <c r="J40" s="37">
        <v>0</v>
      </c>
      <c r="K40" s="37">
        <v>0</v>
      </c>
      <c r="L40" s="37">
        <f t="shared" si="1"/>
        <v>1027</v>
      </c>
      <c r="M40" s="37">
        <f t="shared" si="2"/>
        <v>134</v>
      </c>
      <c r="N40" s="342" t="s">
        <v>928</v>
      </c>
    </row>
    <row r="41" spans="1:14" s="15" customFormat="1" ht="12.75">
      <c r="A41" s="5">
        <v>30</v>
      </c>
      <c r="B41" s="156" t="s">
        <v>907</v>
      </c>
      <c r="C41" s="336">
        <v>619</v>
      </c>
      <c r="D41" s="336">
        <v>4</v>
      </c>
      <c r="E41" s="336">
        <v>0</v>
      </c>
      <c r="F41" s="337">
        <v>0</v>
      </c>
      <c r="G41" s="337">
        <f t="shared" si="0"/>
        <v>623</v>
      </c>
      <c r="H41" s="37">
        <v>528</v>
      </c>
      <c r="I41" s="37">
        <v>4</v>
      </c>
      <c r="J41" s="37">
        <v>0</v>
      </c>
      <c r="K41" s="37">
        <v>0</v>
      </c>
      <c r="L41" s="37">
        <f t="shared" si="1"/>
        <v>532</v>
      </c>
      <c r="M41" s="37">
        <f t="shared" si="2"/>
        <v>91</v>
      </c>
      <c r="N41" s="342" t="s">
        <v>928</v>
      </c>
    </row>
    <row r="42" spans="1:19" ht="12.75">
      <c r="A42" s="5">
        <v>31</v>
      </c>
      <c r="B42" s="321" t="s">
        <v>908</v>
      </c>
      <c r="C42" s="338">
        <v>278</v>
      </c>
      <c r="D42" s="338">
        <v>0</v>
      </c>
      <c r="E42" s="338">
        <v>0</v>
      </c>
      <c r="F42" s="339">
        <v>0</v>
      </c>
      <c r="G42" s="337">
        <f t="shared" si="0"/>
        <v>278</v>
      </c>
      <c r="H42" s="340">
        <v>243</v>
      </c>
      <c r="I42" s="340">
        <v>0</v>
      </c>
      <c r="J42" s="340">
        <v>0</v>
      </c>
      <c r="K42" s="340">
        <v>0</v>
      </c>
      <c r="L42" s="37">
        <f t="shared" si="1"/>
        <v>243</v>
      </c>
      <c r="M42" s="37">
        <f t="shared" si="2"/>
        <v>35</v>
      </c>
      <c r="N42" s="341" t="s">
        <v>928</v>
      </c>
      <c r="O42" s="15"/>
      <c r="P42" s="15"/>
      <c r="Q42" s="15"/>
      <c r="R42" s="15"/>
      <c r="S42" s="15"/>
    </row>
    <row r="43" spans="1:19" ht="12.75">
      <c r="A43" s="5">
        <v>32</v>
      </c>
      <c r="B43" s="321" t="s">
        <v>909</v>
      </c>
      <c r="C43" s="338">
        <v>485</v>
      </c>
      <c r="D43" s="338">
        <v>0</v>
      </c>
      <c r="E43" s="338">
        <v>0</v>
      </c>
      <c r="F43" s="339">
        <v>0</v>
      </c>
      <c r="G43" s="337">
        <f t="shared" si="0"/>
        <v>485</v>
      </c>
      <c r="H43" s="340">
        <v>463</v>
      </c>
      <c r="I43" s="340">
        <v>0</v>
      </c>
      <c r="J43" s="340">
        <v>0</v>
      </c>
      <c r="K43" s="340">
        <v>0</v>
      </c>
      <c r="L43" s="37">
        <f t="shared" si="1"/>
        <v>463</v>
      </c>
      <c r="M43" s="37">
        <f t="shared" si="2"/>
        <v>22</v>
      </c>
      <c r="N43" s="341" t="s">
        <v>928</v>
      </c>
      <c r="O43" s="15"/>
      <c r="P43" s="15"/>
      <c r="Q43" s="15"/>
      <c r="R43" s="15"/>
      <c r="S43" s="15"/>
    </row>
    <row r="44" spans="1:19" ht="12.75">
      <c r="A44" s="5">
        <v>33</v>
      </c>
      <c r="B44" s="321" t="s">
        <v>910</v>
      </c>
      <c r="C44" s="338">
        <v>859</v>
      </c>
      <c r="D44" s="338">
        <v>1</v>
      </c>
      <c r="E44" s="338">
        <v>60</v>
      </c>
      <c r="F44" s="339">
        <v>0</v>
      </c>
      <c r="G44" s="337">
        <f t="shared" si="0"/>
        <v>920</v>
      </c>
      <c r="H44" s="340">
        <v>822</v>
      </c>
      <c r="I44" s="340">
        <v>1</v>
      </c>
      <c r="J44" s="340">
        <v>0</v>
      </c>
      <c r="K44" s="340">
        <v>0</v>
      </c>
      <c r="L44" s="37">
        <f t="shared" si="1"/>
        <v>823</v>
      </c>
      <c r="M44" s="37">
        <f t="shared" si="2"/>
        <v>97</v>
      </c>
      <c r="N44" s="341" t="s">
        <v>928</v>
      </c>
      <c r="O44" s="15"/>
      <c r="P44" s="15"/>
      <c r="Q44" s="15"/>
      <c r="R44" s="15"/>
      <c r="S44" s="15"/>
    </row>
    <row r="45" spans="1:19" ht="12.75">
      <c r="A45" s="5">
        <v>34</v>
      </c>
      <c r="B45" s="321" t="s">
        <v>911</v>
      </c>
      <c r="C45" s="338">
        <v>598</v>
      </c>
      <c r="D45" s="338">
        <v>5</v>
      </c>
      <c r="E45" s="338">
        <v>0</v>
      </c>
      <c r="F45" s="339">
        <v>0</v>
      </c>
      <c r="G45" s="337">
        <f t="shared" si="0"/>
        <v>603</v>
      </c>
      <c r="H45" s="340">
        <v>538</v>
      </c>
      <c r="I45" s="340">
        <v>5</v>
      </c>
      <c r="J45" s="340">
        <v>0</v>
      </c>
      <c r="K45" s="340">
        <v>0</v>
      </c>
      <c r="L45" s="37">
        <f t="shared" si="1"/>
        <v>543</v>
      </c>
      <c r="M45" s="37">
        <f t="shared" si="2"/>
        <v>60</v>
      </c>
      <c r="N45" s="341" t="s">
        <v>928</v>
      </c>
      <c r="O45" s="15"/>
      <c r="P45" s="15"/>
      <c r="Q45" s="15"/>
      <c r="R45" s="15"/>
      <c r="S45" s="15"/>
    </row>
    <row r="46" spans="1:19" ht="12.75">
      <c r="A46" s="5">
        <v>35</v>
      </c>
      <c r="B46" s="321" t="s">
        <v>912</v>
      </c>
      <c r="C46" s="338">
        <v>803</v>
      </c>
      <c r="D46" s="338">
        <v>0</v>
      </c>
      <c r="E46" s="338">
        <v>63</v>
      </c>
      <c r="F46" s="339">
        <v>0</v>
      </c>
      <c r="G46" s="337">
        <f t="shared" si="0"/>
        <v>866</v>
      </c>
      <c r="H46" s="340">
        <v>761</v>
      </c>
      <c r="I46" s="340">
        <v>0</v>
      </c>
      <c r="J46" s="340">
        <v>0</v>
      </c>
      <c r="K46" s="340">
        <v>0</v>
      </c>
      <c r="L46" s="37">
        <f t="shared" si="1"/>
        <v>761</v>
      </c>
      <c r="M46" s="37">
        <f t="shared" si="2"/>
        <v>105</v>
      </c>
      <c r="N46" s="341" t="s">
        <v>928</v>
      </c>
      <c r="O46" s="15"/>
      <c r="P46" s="15"/>
      <c r="Q46" s="15"/>
      <c r="R46" s="15"/>
      <c r="S46" s="15"/>
    </row>
    <row r="47" spans="1:19" ht="12.75">
      <c r="A47" s="5">
        <v>36</v>
      </c>
      <c r="B47" s="321" t="s">
        <v>913</v>
      </c>
      <c r="C47" s="338">
        <v>789</v>
      </c>
      <c r="D47" s="338">
        <v>0</v>
      </c>
      <c r="E47" s="338">
        <v>0</v>
      </c>
      <c r="F47" s="339">
        <v>0</v>
      </c>
      <c r="G47" s="337">
        <f t="shared" si="0"/>
        <v>789</v>
      </c>
      <c r="H47" s="340">
        <v>733</v>
      </c>
      <c r="I47" s="340">
        <v>0</v>
      </c>
      <c r="J47" s="340">
        <v>0</v>
      </c>
      <c r="K47" s="340">
        <v>0</v>
      </c>
      <c r="L47" s="37">
        <f t="shared" si="1"/>
        <v>733</v>
      </c>
      <c r="M47" s="37">
        <f t="shared" si="2"/>
        <v>56</v>
      </c>
      <c r="N47" s="341" t="s">
        <v>928</v>
      </c>
      <c r="O47" s="15"/>
      <c r="P47" s="15"/>
      <c r="Q47" s="15"/>
      <c r="R47" s="15"/>
      <c r="S47" s="15"/>
    </row>
    <row r="48" spans="1:19" ht="12.75">
      <c r="A48" s="5">
        <v>37</v>
      </c>
      <c r="B48" s="321" t="s">
        <v>914</v>
      </c>
      <c r="C48" s="338">
        <v>1087</v>
      </c>
      <c r="D48" s="338">
        <v>1</v>
      </c>
      <c r="E48" s="338">
        <v>0</v>
      </c>
      <c r="F48" s="339">
        <v>0</v>
      </c>
      <c r="G48" s="337">
        <f t="shared" si="0"/>
        <v>1088</v>
      </c>
      <c r="H48" s="340">
        <v>1011</v>
      </c>
      <c r="I48" s="340">
        <v>1</v>
      </c>
      <c r="J48" s="340">
        <v>0</v>
      </c>
      <c r="K48" s="340">
        <v>0</v>
      </c>
      <c r="L48" s="37">
        <f t="shared" si="1"/>
        <v>1012</v>
      </c>
      <c r="M48" s="37">
        <f t="shared" si="2"/>
        <v>76</v>
      </c>
      <c r="N48" s="341" t="s">
        <v>928</v>
      </c>
      <c r="O48" s="15"/>
      <c r="P48" s="15"/>
      <c r="Q48" s="15"/>
      <c r="R48" s="15"/>
      <c r="S48" s="15"/>
    </row>
    <row r="49" spans="1:19" ht="12.75">
      <c r="A49" s="5">
        <v>38</v>
      </c>
      <c r="B49" s="321" t="s">
        <v>915</v>
      </c>
      <c r="C49" s="338">
        <v>820</v>
      </c>
      <c r="D49" s="338">
        <v>8</v>
      </c>
      <c r="E49" s="338">
        <v>14</v>
      </c>
      <c r="F49" s="339">
        <v>0</v>
      </c>
      <c r="G49" s="337">
        <f t="shared" si="0"/>
        <v>842</v>
      </c>
      <c r="H49" s="340">
        <v>765</v>
      </c>
      <c r="I49" s="340">
        <v>8</v>
      </c>
      <c r="J49" s="340">
        <v>0</v>
      </c>
      <c r="K49" s="340">
        <v>0</v>
      </c>
      <c r="L49" s="37">
        <f t="shared" si="1"/>
        <v>773</v>
      </c>
      <c r="M49" s="37">
        <f t="shared" si="2"/>
        <v>69</v>
      </c>
      <c r="N49" s="341" t="s">
        <v>928</v>
      </c>
      <c r="O49" s="15"/>
      <c r="P49" s="15"/>
      <c r="Q49" s="15"/>
      <c r="R49" s="15"/>
      <c r="S49" s="15"/>
    </row>
    <row r="50" spans="1:19" ht="12.75">
      <c r="A50" s="3" t="s">
        <v>14</v>
      </c>
      <c r="B50" s="9"/>
      <c r="C50" s="9">
        <f>SUM(C12:C49)</f>
        <v>41763</v>
      </c>
      <c r="D50" s="9">
        <f>SUM(D12:D49)</f>
        <v>71</v>
      </c>
      <c r="E50" s="9">
        <f>SUM(E12:E49)</f>
        <v>668</v>
      </c>
      <c r="F50" s="69">
        <f>SUM(F12:F49)</f>
        <v>8</v>
      </c>
      <c r="G50" s="10">
        <f>SUM(C50:F50)</f>
        <v>42510</v>
      </c>
      <c r="H50" s="340">
        <f>SUM(H12:H49)</f>
        <v>39652</v>
      </c>
      <c r="I50" s="340">
        <f>SUM(I12:I49)</f>
        <v>66</v>
      </c>
      <c r="J50" s="340">
        <f>SUM(J12:J49)</f>
        <v>0</v>
      </c>
      <c r="K50" s="340">
        <f>SUM(K12:K49)</f>
        <v>8</v>
      </c>
      <c r="L50" s="340">
        <f>SUM(H50:K50)</f>
        <v>39726</v>
      </c>
      <c r="M50" s="37">
        <f t="shared" si="2"/>
        <v>2784</v>
      </c>
      <c r="N50" s="341" t="s">
        <v>928</v>
      </c>
      <c r="O50" s="15"/>
      <c r="P50" s="15"/>
      <c r="Q50" s="15"/>
      <c r="R50" s="15"/>
      <c r="S50" s="15"/>
    </row>
    <row r="51" spans="1:13" ht="12.75">
      <c r="A51" s="12"/>
      <c r="B51" s="13"/>
      <c r="C51" s="13"/>
      <c r="D51" s="13"/>
      <c r="E51" s="13"/>
      <c r="F51" s="13"/>
      <c r="G51" s="13"/>
      <c r="H51" s="13"/>
      <c r="I51" s="13"/>
      <c r="J51" s="13"/>
      <c r="K51" s="13"/>
      <c r="L51" s="13"/>
      <c r="M51" s="13"/>
    </row>
    <row r="52" ht="12.75">
      <c r="A52" s="11" t="s">
        <v>7</v>
      </c>
    </row>
    <row r="53" ht="12.75">
      <c r="A53" t="s">
        <v>8</v>
      </c>
    </row>
    <row r="54" spans="1:12" ht="12.75">
      <c r="A54" t="s">
        <v>9</v>
      </c>
      <c r="J54" s="12" t="s">
        <v>10</v>
      </c>
      <c r="K54" s="12"/>
      <c r="L54" s="12" t="s">
        <v>10</v>
      </c>
    </row>
    <row r="55" spans="1:12" ht="12.75">
      <c r="A55" s="16" t="s">
        <v>421</v>
      </c>
      <c r="J55" s="12"/>
      <c r="K55" s="12"/>
      <c r="L55" s="12"/>
    </row>
    <row r="56" spans="3:13" ht="15" customHeight="1">
      <c r="C56" s="16" t="s">
        <v>422</v>
      </c>
      <c r="E56" s="13"/>
      <c r="F56" s="13"/>
      <c r="G56" s="13"/>
      <c r="H56" s="13"/>
      <c r="I56" s="13"/>
      <c r="J56" s="13"/>
      <c r="K56" s="13"/>
      <c r="L56" s="13"/>
      <c r="M56" s="13"/>
    </row>
    <row r="57" spans="3:13" ht="12.75">
      <c r="C57" s="16"/>
      <c r="E57" s="13"/>
      <c r="F57" s="13"/>
      <c r="G57" s="13"/>
      <c r="H57" s="13"/>
      <c r="I57" s="13"/>
      <c r="J57" s="13"/>
      <c r="K57" s="13"/>
      <c r="L57" s="13"/>
      <c r="M57" s="13"/>
    </row>
    <row r="58" spans="11:15" ht="12.75" customHeight="1">
      <c r="K58" s="594" t="s">
        <v>1086</v>
      </c>
      <c r="L58" s="594"/>
      <c r="M58" s="594"/>
      <c r="N58" s="594"/>
      <c r="O58" s="594"/>
    </row>
    <row r="59" spans="11:15" ht="12.75" customHeight="1">
      <c r="K59" s="594"/>
      <c r="L59" s="594"/>
      <c r="M59" s="594"/>
      <c r="N59" s="594"/>
      <c r="O59" s="594"/>
    </row>
    <row r="60" spans="11:15" ht="12.75" customHeight="1">
      <c r="K60" s="594"/>
      <c r="L60" s="594"/>
      <c r="M60" s="594"/>
      <c r="N60" s="594"/>
      <c r="O60" s="594"/>
    </row>
    <row r="61" spans="11:15" ht="12.75" customHeight="1">
      <c r="K61" s="594"/>
      <c r="L61" s="594"/>
      <c r="M61" s="594"/>
      <c r="N61" s="594"/>
      <c r="O61" s="594"/>
    </row>
  </sheetData>
  <sheetProtection/>
  <mergeCells count="14">
    <mergeCell ref="K58:O61"/>
    <mergeCell ref="D1:I1"/>
    <mergeCell ref="A5:M5"/>
    <mergeCell ref="A3:M3"/>
    <mergeCell ref="A2:M2"/>
    <mergeCell ref="L1:M1"/>
    <mergeCell ref="B9:B10"/>
    <mergeCell ref="A9:A10"/>
    <mergeCell ref="H9:L9"/>
    <mergeCell ref="C9:G9"/>
    <mergeCell ref="N9:N10"/>
    <mergeCell ref="L8:N8"/>
    <mergeCell ref="A7:B7"/>
    <mergeCell ref="M9:M10"/>
  </mergeCells>
  <printOptions horizontalCentered="1"/>
  <pageMargins left="0.708661417322835" right="0.708661417322835" top="0.236220472440945" bottom="0" header="0.22" footer="0.15"/>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R62"/>
  <sheetViews>
    <sheetView zoomScaleSheetLayoutView="90" zoomScalePageLayoutView="0" workbookViewId="0" topLeftCell="A37">
      <selection activeCell="K59" sqref="K59:O62"/>
    </sheetView>
  </sheetViews>
  <sheetFormatPr defaultColWidth="9.140625" defaultRowHeight="12.75"/>
  <cols>
    <col min="1" max="1" width="7.57421875" style="0" customWidth="1"/>
    <col min="2" max="2" width="14.7109375" style="0" customWidth="1"/>
    <col min="3" max="3" width="9.7109375" style="0" customWidth="1"/>
    <col min="5" max="5" width="9.57421875" style="0" customWidth="1"/>
    <col min="6" max="6" width="7.57421875" style="0" customWidth="1"/>
    <col min="7" max="7" width="8.421875" style="0" customWidth="1"/>
    <col min="8" max="8" width="10.57421875" style="0" customWidth="1"/>
    <col min="9" max="9" width="9.8515625" style="0" customWidth="1"/>
    <col min="12" max="12" width="7.57421875" style="0" customWidth="1"/>
    <col min="13" max="13" width="12.28125" style="0" customWidth="1"/>
    <col min="14" max="14" width="15.8515625" style="0" customWidth="1"/>
  </cols>
  <sheetData>
    <row r="1" spans="4:13" ht="12.75" customHeight="1">
      <c r="D1" s="575"/>
      <c r="E1" s="575"/>
      <c r="F1" s="575"/>
      <c r="G1" s="575"/>
      <c r="H1" s="575"/>
      <c r="I1" s="575"/>
      <c r="J1" s="575"/>
      <c r="K1" s="1"/>
      <c r="M1" s="100" t="s">
        <v>82</v>
      </c>
    </row>
    <row r="2" spans="1:14" ht="15">
      <c r="A2" s="637" t="s">
        <v>0</v>
      </c>
      <c r="B2" s="637"/>
      <c r="C2" s="637"/>
      <c r="D2" s="637"/>
      <c r="E2" s="637"/>
      <c r="F2" s="637"/>
      <c r="G2" s="637"/>
      <c r="H2" s="637"/>
      <c r="I2" s="637"/>
      <c r="J2" s="637"/>
      <c r="K2" s="637"/>
      <c r="L2" s="637"/>
      <c r="M2" s="637"/>
      <c r="N2" s="637"/>
    </row>
    <row r="3" spans="1:14" ht="20.25">
      <c r="A3" s="573" t="s">
        <v>693</v>
      </c>
      <c r="B3" s="573"/>
      <c r="C3" s="573"/>
      <c r="D3" s="573"/>
      <c r="E3" s="573"/>
      <c r="F3" s="573"/>
      <c r="G3" s="573"/>
      <c r="H3" s="573"/>
      <c r="I3" s="573"/>
      <c r="J3" s="573"/>
      <c r="K3" s="573"/>
      <c r="L3" s="573"/>
      <c r="M3" s="573"/>
      <c r="N3" s="573"/>
    </row>
    <row r="4" ht="11.25" customHeight="1"/>
    <row r="5" spans="1:14" ht="15.75">
      <c r="A5" s="574" t="s">
        <v>736</v>
      </c>
      <c r="B5" s="574"/>
      <c r="C5" s="574"/>
      <c r="D5" s="574"/>
      <c r="E5" s="574"/>
      <c r="F5" s="574"/>
      <c r="G5" s="574"/>
      <c r="H5" s="574"/>
      <c r="I5" s="574"/>
      <c r="J5" s="574"/>
      <c r="K5" s="574"/>
      <c r="L5" s="574"/>
      <c r="M5" s="574"/>
      <c r="N5" s="574"/>
    </row>
    <row r="7" spans="1:14" ht="12.75">
      <c r="A7" s="566" t="s">
        <v>876</v>
      </c>
      <c r="B7" s="566"/>
      <c r="L7" s="633" t="s">
        <v>772</v>
      </c>
      <c r="M7" s="633"/>
      <c r="N7" s="633"/>
    </row>
    <row r="8" spans="1:14" ht="15.75" customHeight="1">
      <c r="A8" s="634" t="s">
        <v>2</v>
      </c>
      <c r="B8" s="634" t="s">
        <v>3</v>
      </c>
      <c r="C8" s="545" t="s">
        <v>4</v>
      </c>
      <c r="D8" s="545"/>
      <c r="E8" s="545"/>
      <c r="F8" s="545"/>
      <c r="G8" s="545"/>
      <c r="H8" s="545" t="s">
        <v>95</v>
      </c>
      <c r="I8" s="545"/>
      <c r="J8" s="545"/>
      <c r="K8" s="545"/>
      <c r="L8" s="545"/>
      <c r="M8" s="634" t="s">
        <v>125</v>
      </c>
      <c r="N8" s="550" t="s">
        <v>126</v>
      </c>
    </row>
    <row r="9" spans="1:18" ht="51">
      <c r="A9" s="635"/>
      <c r="B9" s="635"/>
      <c r="C9" s="5" t="s">
        <v>5</v>
      </c>
      <c r="D9" s="5" t="s">
        <v>6</v>
      </c>
      <c r="E9" s="5" t="s">
        <v>349</v>
      </c>
      <c r="F9" s="5" t="s">
        <v>93</v>
      </c>
      <c r="G9" s="5" t="s">
        <v>197</v>
      </c>
      <c r="H9" s="5" t="s">
        <v>5</v>
      </c>
      <c r="I9" s="5" t="s">
        <v>6</v>
      </c>
      <c r="J9" s="5" t="s">
        <v>349</v>
      </c>
      <c r="K9" s="5" t="s">
        <v>93</v>
      </c>
      <c r="L9" s="5" t="s">
        <v>196</v>
      </c>
      <c r="M9" s="635"/>
      <c r="N9" s="550"/>
      <c r="R9" s="13"/>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s="15" customFormat="1" ht="12.75">
      <c r="A11" s="5">
        <v>1</v>
      </c>
      <c r="B11" s="156" t="s">
        <v>878</v>
      </c>
      <c r="C11" s="336">
        <v>1154</v>
      </c>
      <c r="D11" s="336">
        <v>13</v>
      </c>
      <c r="E11" s="336">
        <v>0</v>
      </c>
      <c r="F11" s="336">
        <v>1</v>
      </c>
      <c r="G11" s="336">
        <f aca="true" t="shared" si="0" ref="G11:G49">SUM(C11:F11)</f>
        <v>1168</v>
      </c>
      <c r="H11" s="336">
        <v>1166</v>
      </c>
      <c r="I11" s="336">
        <v>1</v>
      </c>
      <c r="J11" s="336">
        <v>0</v>
      </c>
      <c r="K11" s="336">
        <v>1</v>
      </c>
      <c r="L11" s="336">
        <f>SUM(H11:K11)</f>
        <v>1168</v>
      </c>
      <c r="M11" s="5">
        <f>G11-L11</f>
        <v>0</v>
      </c>
      <c r="N11" s="5"/>
    </row>
    <row r="12" spans="1:14" s="15" customFormat="1" ht="12.75">
      <c r="A12" s="5">
        <v>2</v>
      </c>
      <c r="B12" s="156" t="s">
        <v>879</v>
      </c>
      <c r="C12" s="336">
        <v>857</v>
      </c>
      <c r="D12" s="336">
        <v>8</v>
      </c>
      <c r="E12" s="336">
        <v>0</v>
      </c>
      <c r="F12" s="336">
        <v>1</v>
      </c>
      <c r="G12" s="336">
        <f t="shared" si="0"/>
        <v>866</v>
      </c>
      <c r="H12" s="336">
        <v>857</v>
      </c>
      <c r="I12" s="336">
        <v>8</v>
      </c>
      <c r="J12" s="336">
        <v>0</v>
      </c>
      <c r="K12" s="336">
        <v>1</v>
      </c>
      <c r="L12" s="336">
        <f aca="true" t="shared" si="1" ref="L12:L49">SUM(H12:K12)</f>
        <v>866</v>
      </c>
      <c r="M12" s="5">
        <f aca="true" t="shared" si="2" ref="M12:M49">G12-L12</f>
        <v>0</v>
      </c>
      <c r="N12" s="5"/>
    </row>
    <row r="13" spans="1:14" s="15" customFormat="1" ht="12.75">
      <c r="A13" s="5">
        <v>3</v>
      </c>
      <c r="B13" s="156" t="s">
        <v>880</v>
      </c>
      <c r="C13" s="336">
        <v>808</v>
      </c>
      <c r="D13" s="336">
        <v>6</v>
      </c>
      <c r="E13" s="336">
        <v>0</v>
      </c>
      <c r="F13" s="336">
        <v>7</v>
      </c>
      <c r="G13" s="336">
        <f t="shared" si="0"/>
        <v>821</v>
      </c>
      <c r="H13" s="336">
        <v>813</v>
      </c>
      <c r="I13" s="336">
        <v>8</v>
      </c>
      <c r="J13" s="336">
        <v>0</v>
      </c>
      <c r="K13" s="336">
        <v>0</v>
      </c>
      <c r="L13" s="336">
        <f t="shared" si="1"/>
        <v>821</v>
      </c>
      <c r="M13" s="5">
        <f t="shared" si="2"/>
        <v>0</v>
      </c>
      <c r="N13" s="5"/>
    </row>
    <row r="14" spans="1:14" s="15" customFormat="1" ht="12.75">
      <c r="A14" s="5">
        <v>4</v>
      </c>
      <c r="B14" s="156" t="s">
        <v>881</v>
      </c>
      <c r="C14" s="336">
        <v>463</v>
      </c>
      <c r="D14" s="336">
        <v>14</v>
      </c>
      <c r="E14" s="336">
        <v>0</v>
      </c>
      <c r="F14" s="336">
        <v>2</v>
      </c>
      <c r="G14" s="336">
        <f t="shared" si="0"/>
        <v>479</v>
      </c>
      <c r="H14" s="336">
        <v>463</v>
      </c>
      <c r="I14" s="336">
        <v>14</v>
      </c>
      <c r="J14" s="336">
        <v>0</v>
      </c>
      <c r="K14" s="336">
        <v>2</v>
      </c>
      <c r="L14" s="336">
        <f t="shared" si="1"/>
        <v>479</v>
      </c>
      <c r="M14" s="5">
        <f t="shared" si="2"/>
        <v>0</v>
      </c>
      <c r="N14" s="5"/>
    </row>
    <row r="15" spans="1:14" s="15" customFormat="1" ht="12.75">
      <c r="A15" s="5">
        <v>5</v>
      </c>
      <c r="B15" s="156" t="s">
        <v>882</v>
      </c>
      <c r="C15" s="336">
        <v>827</v>
      </c>
      <c r="D15" s="336">
        <v>5</v>
      </c>
      <c r="E15" s="336">
        <v>0</v>
      </c>
      <c r="F15" s="336">
        <v>5</v>
      </c>
      <c r="G15" s="336">
        <f t="shared" si="0"/>
        <v>837</v>
      </c>
      <c r="H15" s="336">
        <v>828</v>
      </c>
      <c r="I15" s="336">
        <v>4</v>
      </c>
      <c r="J15" s="336">
        <v>0</v>
      </c>
      <c r="K15" s="336">
        <v>5</v>
      </c>
      <c r="L15" s="336">
        <f t="shared" si="1"/>
        <v>837</v>
      </c>
      <c r="M15" s="5">
        <f t="shared" si="2"/>
        <v>0</v>
      </c>
      <c r="N15" s="5"/>
    </row>
    <row r="16" spans="1:14" s="15" customFormat="1" ht="12.75">
      <c r="A16" s="5">
        <v>6</v>
      </c>
      <c r="B16" s="156" t="s">
        <v>883</v>
      </c>
      <c r="C16" s="336">
        <v>598</v>
      </c>
      <c r="D16" s="336">
        <v>0</v>
      </c>
      <c r="E16" s="336">
        <v>0</v>
      </c>
      <c r="F16" s="336">
        <v>0</v>
      </c>
      <c r="G16" s="336">
        <f t="shared" si="0"/>
        <v>598</v>
      </c>
      <c r="H16" s="336">
        <v>598</v>
      </c>
      <c r="I16" s="336">
        <v>0</v>
      </c>
      <c r="J16" s="336">
        <v>0</v>
      </c>
      <c r="K16" s="336">
        <v>0</v>
      </c>
      <c r="L16" s="336">
        <f t="shared" si="1"/>
        <v>598</v>
      </c>
      <c r="M16" s="5">
        <f t="shared" si="2"/>
        <v>0</v>
      </c>
      <c r="N16" s="5"/>
    </row>
    <row r="17" spans="1:14" s="15" customFormat="1" ht="12.75">
      <c r="A17" s="5">
        <v>7</v>
      </c>
      <c r="B17" s="156" t="s">
        <v>884</v>
      </c>
      <c r="C17" s="336">
        <v>1407</v>
      </c>
      <c r="D17" s="336">
        <v>0</v>
      </c>
      <c r="E17" s="336">
        <v>0</v>
      </c>
      <c r="F17" s="336">
        <v>9</v>
      </c>
      <c r="G17" s="336">
        <f t="shared" si="0"/>
        <v>1416</v>
      </c>
      <c r="H17" s="336">
        <v>1407</v>
      </c>
      <c r="I17" s="336">
        <v>0</v>
      </c>
      <c r="J17" s="336">
        <v>0</v>
      </c>
      <c r="K17" s="336">
        <v>3</v>
      </c>
      <c r="L17" s="336">
        <f t="shared" si="1"/>
        <v>1410</v>
      </c>
      <c r="M17" s="5">
        <f t="shared" si="2"/>
        <v>6</v>
      </c>
      <c r="N17" s="342" t="s">
        <v>928</v>
      </c>
    </row>
    <row r="18" spans="1:14" s="15" customFormat="1" ht="12.75">
      <c r="A18" s="5">
        <v>8</v>
      </c>
      <c r="B18" s="156" t="s">
        <v>885</v>
      </c>
      <c r="C18" s="336">
        <v>348</v>
      </c>
      <c r="D18" s="336">
        <v>2</v>
      </c>
      <c r="E18" s="336">
        <v>0</v>
      </c>
      <c r="F18" s="336">
        <v>0</v>
      </c>
      <c r="G18" s="336">
        <f t="shared" si="0"/>
        <v>350</v>
      </c>
      <c r="H18" s="336">
        <v>348</v>
      </c>
      <c r="I18" s="336">
        <v>2</v>
      </c>
      <c r="J18" s="336">
        <v>0</v>
      </c>
      <c r="K18" s="336">
        <v>0</v>
      </c>
      <c r="L18" s="336">
        <f t="shared" si="1"/>
        <v>350</v>
      </c>
      <c r="M18" s="5">
        <f t="shared" si="2"/>
        <v>0</v>
      </c>
      <c r="N18" s="5"/>
    </row>
    <row r="19" spans="1:14" s="15" customFormat="1" ht="12.75">
      <c r="A19" s="5">
        <v>9</v>
      </c>
      <c r="B19" s="156" t="s">
        <v>886</v>
      </c>
      <c r="C19" s="336">
        <v>191</v>
      </c>
      <c r="D19" s="336">
        <v>1</v>
      </c>
      <c r="E19" s="336">
        <v>0</v>
      </c>
      <c r="F19" s="336">
        <v>0</v>
      </c>
      <c r="G19" s="336">
        <f t="shared" si="0"/>
        <v>192</v>
      </c>
      <c r="H19" s="336">
        <v>191</v>
      </c>
      <c r="I19" s="336">
        <v>1</v>
      </c>
      <c r="J19" s="336">
        <v>0</v>
      </c>
      <c r="K19" s="336">
        <v>0</v>
      </c>
      <c r="L19" s="336">
        <f t="shared" si="1"/>
        <v>192</v>
      </c>
      <c r="M19" s="5">
        <f t="shared" si="2"/>
        <v>0</v>
      </c>
      <c r="N19" s="5"/>
    </row>
    <row r="20" spans="1:14" s="15" customFormat="1" ht="12.75">
      <c r="A20" s="5">
        <v>10</v>
      </c>
      <c r="B20" s="156" t="s">
        <v>887</v>
      </c>
      <c r="C20" s="336">
        <v>705</v>
      </c>
      <c r="D20" s="336">
        <v>2</v>
      </c>
      <c r="E20" s="336">
        <v>0</v>
      </c>
      <c r="F20" s="336">
        <v>2</v>
      </c>
      <c r="G20" s="336">
        <f t="shared" si="0"/>
        <v>709</v>
      </c>
      <c r="H20" s="336">
        <v>704</v>
      </c>
      <c r="I20" s="336">
        <v>2</v>
      </c>
      <c r="J20" s="336">
        <v>0</v>
      </c>
      <c r="K20" s="336">
        <v>3</v>
      </c>
      <c r="L20" s="336">
        <f t="shared" si="1"/>
        <v>709</v>
      </c>
      <c r="M20" s="5">
        <f t="shared" si="2"/>
        <v>0</v>
      </c>
      <c r="N20" s="5"/>
    </row>
    <row r="21" spans="1:14" s="15" customFormat="1" ht="15.75" customHeight="1">
      <c r="A21" s="5">
        <v>11</v>
      </c>
      <c r="B21" s="156" t="s">
        <v>888</v>
      </c>
      <c r="C21" s="336">
        <v>1003</v>
      </c>
      <c r="D21" s="336">
        <v>8</v>
      </c>
      <c r="E21" s="336">
        <v>0</v>
      </c>
      <c r="F21" s="336">
        <v>6</v>
      </c>
      <c r="G21" s="336">
        <f t="shared" si="0"/>
        <v>1017</v>
      </c>
      <c r="H21" s="336">
        <v>1008</v>
      </c>
      <c r="I21" s="336">
        <v>3</v>
      </c>
      <c r="J21" s="336">
        <v>0</v>
      </c>
      <c r="K21" s="336">
        <v>6</v>
      </c>
      <c r="L21" s="336">
        <f t="shared" si="1"/>
        <v>1017</v>
      </c>
      <c r="M21" s="5">
        <f t="shared" si="2"/>
        <v>0</v>
      </c>
      <c r="N21" s="5"/>
    </row>
    <row r="22" spans="1:14" s="15" customFormat="1" ht="12.75">
      <c r="A22" s="5">
        <v>12</v>
      </c>
      <c r="B22" s="156" t="s">
        <v>889</v>
      </c>
      <c r="C22" s="336">
        <v>1040</v>
      </c>
      <c r="D22" s="336">
        <v>9</v>
      </c>
      <c r="E22" s="336">
        <v>0</v>
      </c>
      <c r="F22" s="336">
        <v>9</v>
      </c>
      <c r="G22" s="336">
        <f t="shared" si="0"/>
        <v>1058</v>
      </c>
      <c r="H22" s="336">
        <v>1055</v>
      </c>
      <c r="I22" s="336">
        <v>0</v>
      </c>
      <c r="J22" s="336">
        <v>0</v>
      </c>
      <c r="K22" s="336">
        <v>3</v>
      </c>
      <c r="L22" s="336">
        <f t="shared" si="1"/>
        <v>1058</v>
      </c>
      <c r="M22" s="5">
        <f t="shared" si="2"/>
        <v>0</v>
      </c>
      <c r="N22" s="5"/>
    </row>
    <row r="23" spans="1:14" s="15" customFormat="1" ht="12.75">
      <c r="A23" s="5">
        <v>13</v>
      </c>
      <c r="B23" s="156" t="s">
        <v>890</v>
      </c>
      <c r="C23" s="336">
        <v>876</v>
      </c>
      <c r="D23" s="336">
        <v>9</v>
      </c>
      <c r="E23" s="336">
        <v>0</v>
      </c>
      <c r="F23" s="336">
        <v>16</v>
      </c>
      <c r="G23" s="336">
        <f t="shared" si="0"/>
        <v>901</v>
      </c>
      <c r="H23" s="336">
        <v>877</v>
      </c>
      <c r="I23" s="336">
        <v>9</v>
      </c>
      <c r="J23" s="336">
        <v>0</v>
      </c>
      <c r="K23" s="336">
        <v>15</v>
      </c>
      <c r="L23" s="336">
        <f t="shared" si="1"/>
        <v>901</v>
      </c>
      <c r="M23" s="5">
        <f t="shared" si="2"/>
        <v>0</v>
      </c>
      <c r="N23" s="5"/>
    </row>
    <row r="24" spans="1:14" s="15" customFormat="1" ht="12.75">
      <c r="A24" s="5">
        <v>14</v>
      </c>
      <c r="B24" s="156" t="s">
        <v>891</v>
      </c>
      <c r="C24" s="336">
        <v>637</v>
      </c>
      <c r="D24" s="336">
        <v>5</v>
      </c>
      <c r="E24" s="336">
        <v>0</v>
      </c>
      <c r="F24" s="336">
        <v>9</v>
      </c>
      <c r="G24" s="336">
        <f t="shared" si="0"/>
        <v>651</v>
      </c>
      <c r="H24" s="336">
        <v>638</v>
      </c>
      <c r="I24" s="336">
        <v>4</v>
      </c>
      <c r="J24" s="336">
        <v>0</v>
      </c>
      <c r="K24" s="336">
        <v>9</v>
      </c>
      <c r="L24" s="336">
        <f t="shared" si="1"/>
        <v>651</v>
      </c>
      <c r="M24" s="5">
        <f t="shared" si="2"/>
        <v>0</v>
      </c>
      <c r="N24" s="5"/>
    </row>
    <row r="25" spans="1:14" s="15" customFormat="1" ht="12.75">
      <c r="A25" s="5">
        <v>15</v>
      </c>
      <c r="B25" s="156" t="s">
        <v>892</v>
      </c>
      <c r="C25" s="336">
        <v>1371</v>
      </c>
      <c r="D25" s="336">
        <v>3</v>
      </c>
      <c r="E25" s="336">
        <v>0</v>
      </c>
      <c r="F25" s="336">
        <v>14</v>
      </c>
      <c r="G25" s="336">
        <f t="shared" si="0"/>
        <v>1388</v>
      </c>
      <c r="H25" s="336">
        <v>1373</v>
      </c>
      <c r="I25" s="336">
        <v>1</v>
      </c>
      <c r="J25" s="336">
        <v>0</v>
      </c>
      <c r="K25" s="336">
        <v>14</v>
      </c>
      <c r="L25" s="336">
        <f t="shared" si="1"/>
        <v>1388</v>
      </c>
      <c r="M25" s="5">
        <f t="shared" si="2"/>
        <v>0</v>
      </c>
      <c r="N25" s="5"/>
    </row>
    <row r="26" spans="1:14" s="15" customFormat="1" ht="12.75">
      <c r="A26" s="5">
        <v>16</v>
      </c>
      <c r="B26" s="156" t="s">
        <v>893</v>
      </c>
      <c r="C26" s="336">
        <v>894</v>
      </c>
      <c r="D26" s="336">
        <v>8</v>
      </c>
      <c r="E26" s="336">
        <v>0</v>
      </c>
      <c r="F26" s="336">
        <v>38</v>
      </c>
      <c r="G26" s="336">
        <f t="shared" si="0"/>
        <v>940</v>
      </c>
      <c r="H26" s="336">
        <v>907</v>
      </c>
      <c r="I26" s="336">
        <v>7</v>
      </c>
      <c r="J26" s="336">
        <v>0</v>
      </c>
      <c r="K26" s="336">
        <v>26</v>
      </c>
      <c r="L26" s="336">
        <f t="shared" si="1"/>
        <v>940</v>
      </c>
      <c r="M26" s="5">
        <f t="shared" si="2"/>
        <v>0</v>
      </c>
      <c r="N26" s="5"/>
    </row>
    <row r="27" spans="1:14" s="15" customFormat="1" ht="12.75">
      <c r="A27" s="5">
        <v>17</v>
      </c>
      <c r="B27" s="156" t="s">
        <v>894</v>
      </c>
      <c r="C27" s="336">
        <v>186</v>
      </c>
      <c r="D27" s="336">
        <v>4</v>
      </c>
      <c r="E27" s="336">
        <v>0</v>
      </c>
      <c r="F27" s="336">
        <v>10</v>
      </c>
      <c r="G27" s="336">
        <f t="shared" si="0"/>
        <v>200</v>
      </c>
      <c r="H27" s="336">
        <v>186</v>
      </c>
      <c r="I27" s="336">
        <v>3</v>
      </c>
      <c r="J27" s="336">
        <v>0</v>
      </c>
      <c r="K27" s="336">
        <v>11</v>
      </c>
      <c r="L27" s="336">
        <f t="shared" si="1"/>
        <v>200</v>
      </c>
      <c r="M27" s="5">
        <f t="shared" si="2"/>
        <v>0</v>
      </c>
      <c r="N27" s="5"/>
    </row>
    <row r="28" spans="1:14" s="15" customFormat="1" ht="12.75">
      <c r="A28" s="5">
        <v>18</v>
      </c>
      <c r="B28" s="156" t="s">
        <v>895</v>
      </c>
      <c r="C28" s="336">
        <v>996</v>
      </c>
      <c r="D28" s="336">
        <v>51</v>
      </c>
      <c r="E28" s="336">
        <v>0</v>
      </c>
      <c r="F28" s="336">
        <v>2</v>
      </c>
      <c r="G28" s="336">
        <f t="shared" si="0"/>
        <v>1049</v>
      </c>
      <c r="H28" s="336">
        <v>971</v>
      </c>
      <c r="I28" s="336">
        <v>76</v>
      </c>
      <c r="J28" s="336">
        <v>0</v>
      </c>
      <c r="K28" s="336">
        <v>2</v>
      </c>
      <c r="L28" s="336">
        <f t="shared" si="1"/>
        <v>1049</v>
      </c>
      <c r="M28" s="5">
        <f t="shared" si="2"/>
        <v>0</v>
      </c>
      <c r="N28" s="5"/>
    </row>
    <row r="29" spans="1:14" s="15" customFormat="1" ht="16.5" customHeight="1">
      <c r="A29" s="5">
        <v>19</v>
      </c>
      <c r="B29" s="156" t="s">
        <v>896</v>
      </c>
      <c r="C29" s="336">
        <v>1336</v>
      </c>
      <c r="D29" s="336">
        <v>4</v>
      </c>
      <c r="E29" s="336">
        <v>0</v>
      </c>
      <c r="F29" s="336">
        <v>33</v>
      </c>
      <c r="G29" s="336">
        <f t="shared" si="0"/>
        <v>1373</v>
      </c>
      <c r="H29" s="336">
        <v>1335</v>
      </c>
      <c r="I29" s="336">
        <v>4</v>
      </c>
      <c r="J29" s="336">
        <v>0</v>
      </c>
      <c r="K29" s="336">
        <v>34</v>
      </c>
      <c r="L29" s="336">
        <f t="shared" si="1"/>
        <v>1373</v>
      </c>
      <c r="M29" s="5">
        <f t="shared" si="2"/>
        <v>0</v>
      </c>
      <c r="N29" s="5"/>
    </row>
    <row r="30" spans="1:14" s="15" customFormat="1" ht="14.25" customHeight="1">
      <c r="A30" s="5">
        <v>20</v>
      </c>
      <c r="B30" s="156" t="s">
        <v>897</v>
      </c>
      <c r="C30" s="336">
        <v>943</v>
      </c>
      <c r="D30" s="336">
        <v>14</v>
      </c>
      <c r="E30" s="336">
        <v>0</v>
      </c>
      <c r="F30" s="336">
        <v>39</v>
      </c>
      <c r="G30" s="336">
        <f t="shared" si="0"/>
        <v>996</v>
      </c>
      <c r="H30" s="336">
        <v>936</v>
      </c>
      <c r="I30" s="336">
        <v>14</v>
      </c>
      <c r="J30" s="336">
        <v>0</v>
      </c>
      <c r="K30" s="336">
        <v>46</v>
      </c>
      <c r="L30" s="336">
        <f t="shared" si="1"/>
        <v>996</v>
      </c>
      <c r="M30" s="5">
        <f t="shared" si="2"/>
        <v>0</v>
      </c>
      <c r="N30" s="5"/>
    </row>
    <row r="31" spans="1:14" s="15" customFormat="1" ht="12.75">
      <c r="A31" s="5">
        <v>21</v>
      </c>
      <c r="B31" s="156" t="s">
        <v>898</v>
      </c>
      <c r="C31" s="336">
        <v>895</v>
      </c>
      <c r="D31" s="336">
        <v>32</v>
      </c>
      <c r="E31" s="336">
        <v>0</v>
      </c>
      <c r="F31" s="336">
        <v>46</v>
      </c>
      <c r="G31" s="336">
        <f t="shared" si="0"/>
        <v>973</v>
      </c>
      <c r="H31" s="336">
        <v>888</v>
      </c>
      <c r="I31" s="336">
        <v>33</v>
      </c>
      <c r="J31" s="336">
        <v>0</v>
      </c>
      <c r="K31" s="336">
        <v>52</v>
      </c>
      <c r="L31" s="336">
        <f t="shared" si="1"/>
        <v>973</v>
      </c>
      <c r="M31" s="5">
        <f t="shared" si="2"/>
        <v>0</v>
      </c>
      <c r="N31" s="5"/>
    </row>
    <row r="32" spans="1:14" s="15" customFormat="1" ht="12.75">
      <c r="A32" s="5">
        <v>22</v>
      </c>
      <c r="B32" s="156" t="s">
        <v>899</v>
      </c>
      <c r="C32" s="336">
        <v>846</v>
      </c>
      <c r="D32" s="336">
        <v>20</v>
      </c>
      <c r="E32" s="336">
        <v>0</v>
      </c>
      <c r="F32" s="336">
        <v>88</v>
      </c>
      <c r="G32" s="336">
        <f t="shared" si="0"/>
        <v>954</v>
      </c>
      <c r="H32" s="336">
        <v>829</v>
      </c>
      <c r="I32" s="336">
        <v>37</v>
      </c>
      <c r="J32" s="336">
        <v>0</v>
      </c>
      <c r="K32" s="336">
        <v>88</v>
      </c>
      <c r="L32" s="336">
        <f t="shared" si="1"/>
        <v>954</v>
      </c>
      <c r="M32" s="5">
        <f t="shared" si="2"/>
        <v>0</v>
      </c>
      <c r="N32" s="5"/>
    </row>
    <row r="33" spans="1:14" s="15" customFormat="1" ht="12.75">
      <c r="A33" s="5">
        <v>23</v>
      </c>
      <c r="B33" s="156" t="s">
        <v>900</v>
      </c>
      <c r="C33" s="336">
        <v>969</v>
      </c>
      <c r="D33" s="336">
        <v>7</v>
      </c>
      <c r="E33" s="336">
        <v>0</v>
      </c>
      <c r="F33" s="336">
        <v>9</v>
      </c>
      <c r="G33" s="336">
        <f t="shared" si="0"/>
        <v>985</v>
      </c>
      <c r="H33" s="336">
        <v>972</v>
      </c>
      <c r="I33" s="336">
        <v>4</v>
      </c>
      <c r="J33" s="336">
        <v>0</v>
      </c>
      <c r="K33" s="336">
        <v>9</v>
      </c>
      <c r="L33" s="336">
        <f t="shared" si="1"/>
        <v>985</v>
      </c>
      <c r="M33" s="5">
        <f t="shared" si="2"/>
        <v>0</v>
      </c>
      <c r="N33" s="5"/>
    </row>
    <row r="34" spans="1:14" s="15" customFormat="1" ht="12.75">
      <c r="A34" s="5">
        <v>24</v>
      </c>
      <c r="B34" s="156" t="s">
        <v>901</v>
      </c>
      <c r="C34" s="336">
        <v>851</v>
      </c>
      <c r="D34" s="336">
        <v>8</v>
      </c>
      <c r="E34" s="336">
        <v>0</v>
      </c>
      <c r="F34" s="336">
        <v>131</v>
      </c>
      <c r="G34" s="336">
        <f t="shared" si="0"/>
        <v>990</v>
      </c>
      <c r="H34" s="336">
        <v>851</v>
      </c>
      <c r="I34" s="336">
        <v>8</v>
      </c>
      <c r="J34" s="336">
        <v>0</v>
      </c>
      <c r="K34" s="336">
        <v>131</v>
      </c>
      <c r="L34" s="336">
        <f t="shared" si="1"/>
        <v>990</v>
      </c>
      <c r="M34" s="5">
        <f t="shared" si="2"/>
        <v>0</v>
      </c>
      <c r="N34" s="5"/>
    </row>
    <row r="35" spans="1:14" s="15" customFormat="1" ht="12.75">
      <c r="A35" s="5">
        <v>25</v>
      </c>
      <c r="B35" s="156" t="s">
        <v>902</v>
      </c>
      <c r="C35" s="336">
        <v>562</v>
      </c>
      <c r="D35" s="336">
        <v>4</v>
      </c>
      <c r="E35" s="336">
        <v>0</v>
      </c>
      <c r="F35" s="336">
        <v>316</v>
      </c>
      <c r="G35" s="336">
        <f t="shared" si="0"/>
        <v>882</v>
      </c>
      <c r="H35" s="336">
        <v>639</v>
      </c>
      <c r="I35" s="336">
        <v>4</v>
      </c>
      <c r="J35" s="336">
        <v>0</v>
      </c>
      <c r="K35" s="336">
        <v>239</v>
      </c>
      <c r="L35" s="336">
        <f t="shared" si="1"/>
        <v>882</v>
      </c>
      <c r="M35" s="5">
        <f t="shared" si="2"/>
        <v>0</v>
      </c>
      <c r="N35" s="5"/>
    </row>
    <row r="36" spans="1:14" s="15" customFormat="1" ht="12.75">
      <c r="A36" s="5">
        <v>26</v>
      </c>
      <c r="B36" s="156" t="s">
        <v>903</v>
      </c>
      <c r="C36" s="336">
        <v>552</v>
      </c>
      <c r="D36" s="336">
        <v>5</v>
      </c>
      <c r="E36" s="336">
        <v>0</v>
      </c>
      <c r="F36" s="336">
        <v>89</v>
      </c>
      <c r="G36" s="336">
        <f t="shared" si="0"/>
        <v>646</v>
      </c>
      <c r="H36" s="336">
        <v>542</v>
      </c>
      <c r="I36" s="336">
        <v>15</v>
      </c>
      <c r="J36" s="336">
        <v>0</v>
      </c>
      <c r="K36" s="336">
        <v>89</v>
      </c>
      <c r="L36" s="336">
        <f t="shared" si="1"/>
        <v>646</v>
      </c>
      <c r="M36" s="5">
        <f t="shared" si="2"/>
        <v>0</v>
      </c>
      <c r="N36" s="5"/>
    </row>
    <row r="37" spans="1:14" s="15" customFormat="1" ht="12.75">
      <c r="A37" s="5">
        <v>27</v>
      </c>
      <c r="B37" s="156" t="s">
        <v>904</v>
      </c>
      <c r="C37" s="336">
        <v>551</v>
      </c>
      <c r="D37" s="336">
        <v>13</v>
      </c>
      <c r="E37" s="336">
        <v>0</v>
      </c>
      <c r="F37" s="336">
        <v>176</v>
      </c>
      <c r="G37" s="336">
        <f t="shared" si="0"/>
        <v>740</v>
      </c>
      <c r="H37" s="336">
        <v>551</v>
      </c>
      <c r="I37" s="336">
        <v>9</v>
      </c>
      <c r="J37" s="336">
        <v>0</v>
      </c>
      <c r="K37" s="336">
        <v>174</v>
      </c>
      <c r="L37" s="336">
        <f t="shared" si="1"/>
        <v>734</v>
      </c>
      <c r="M37" s="5">
        <f t="shared" si="2"/>
        <v>6</v>
      </c>
      <c r="N37" s="342" t="s">
        <v>928</v>
      </c>
    </row>
    <row r="38" spans="1:14" s="15" customFormat="1" ht="12.75">
      <c r="A38" s="5">
        <v>28</v>
      </c>
      <c r="B38" s="156" t="s">
        <v>905</v>
      </c>
      <c r="C38" s="336">
        <v>903</v>
      </c>
      <c r="D38" s="336">
        <v>11</v>
      </c>
      <c r="E38" s="336">
        <v>0</v>
      </c>
      <c r="F38" s="336">
        <v>46</v>
      </c>
      <c r="G38" s="336">
        <f t="shared" si="0"/>
        <v>960</v>
      </c>
      <c r="H38" s="336">
        <v>909</v>
      </c>
      <c r="I38" s="336">
        <v>5</v>
      </c>
      <c r="J38" s="336">
        <v>0</v>
      </c>
      <c r="K38" s="336">
        <v>46</v>
      </c>
      <c r="L38" s="336">
        <f t="shared" si="1"/>
        <v>960</v>
      </c>
      <c r="M38" s="5">
        <f t="shared" si="2"/>
        <v>0</v>
      </c>
      <c r="N38" s="5"/>
    </row>
    <row r="39" spans="1:17" ht="12.75">
      <c r="A39" s="5">
        <v>29</v>
      </c>
      <c r="B39" s="156" t="s">
        <v>906</v>
      </c>
      <c r="C39" s="338">
        <v>888</v>
      </c>
      <c r="D39" s="338">
        <v>2</v>
      </c>
      <c r="E39" s="338">
        <v>0</v>
      </c>
      <c r="F39" s="338">
        <v>3</v>
      </c>
      <c r="G39" s="338">
        <f t="shared" si="0"/>
        <v>893</v>
      </c>
      <c r="H39" s="338">
        <v>888</v>
      </c>
      <c r="I39" s="338">
        <v>2</v>
      </c>
      <c r="J39" s="338">
        <v>0</v>
      </c>
      <c r="K39" s="338">
        <v>3</v>
      </c>
      <c r="L39" s="336">
        <f t="shared" si="1"/>
        <v>893</v>
      </c>
      <c r="M39" s="5">
        <f t="shared" si="2"/>
        <v>0</v>
      </c>
      <c r="N39" s="9"/>
      <c r="O39" s="15"/>
      <c r="P39" s="15"/>
      <c r="Q39" s="15"/>
    </row>
    <row r="40" spans="1:17" ht="12.75">
      <c r="A40" s="5">
        <v>30</v>
      </c>
      <c r="B40" s="156" t="s">
        <v>907</v>
      </c>
      <c r="C40" s="338">
        <v>478</v>
      </c>
      <c r="D40" s="338">
        <v>8</v>
      </c>
      <c r="E40" s="338">
        <v>0</v>
      </c>
      <c r="F40" s="338">
        <v>10</v>
      </c>
      <c r="G40" s="338">
        <f t="shared" si="0"/>
        <v>496</v>
      </c>
      <c r="H40" s="338">
        <v>486</v>
      </c>
      <c r="I40" s="338">
        <v>8</v>
      </c>
      <c r="J40" s="338">
        <v>0</v>
      </c>
      <c r="K40" s="338">
        <v>2</v>
      </c>
      <c r="L40" s="336">
        <f t="shared" si="1"/>
        <v>496</v>
      </c>
      <c r="M40" s="5">
        <f t="shared" si="2"/>
        <v>0</v>
      </c>
      <c r="N40" s="9"/>
      <c r="O40" s="15"/>
      <c r="P40" s="15"/>
      <c r="Q40" s="15"/>
    </row>
    <row r="41" spans="1:17" ht="12.75">
      <c r="A41" s="5">
        <v>31</v>
      </c>
      <c r="B41" s="321" t="s">
        <v>908</v>
      </c>
      <c r="C41" s="338">
        <v>236</v>
      </c>
      <c r="D41" s="338">
        <v>0</v>
      </c>
      <c r="E41" s="338">
        <v>0</v>
      </c>
      <c r="F41" s="338">
        <v>1</v>
      </c>
      <c r="G41" s="338">
        <f t="shared" si="0"/>
        <v>237</v>
      </c>
      <c r="H41" s="338">
        <v>236</v>
      </c>
      <c r="I41" s="338">
        <v>0</v>
      </c>
      <c r="J41" s="338">
        <v>0</v>
      </c>
      <c r="K41" s="338">
        <v>1</v>
      </c>
      <c r="L41" s="336">
        <f t="shared" si="1"/>
        <v>237</v>
      </c>
      <c r="M41" s="5">
        <f t="shared" si="2"/>
        <v>0</v>
      </c>
      <c r="N41" s="9"/>
      <c r="O41" s="15"/>
      <c r="P41" s="15"/>
      <c r="Q41" s="15"/>
    </row>
    <row r="42" spans="1:17" ht="12.75">
      <c r="A42" s="5">
        <v>32</v>
      </c>
      <c r="B42" s="321" t="s">
        <v>909</v>
      </c>
      <c r="C42" s="338">
        <v>297</v>
      </c>
      <c r="D42" s="338">
        <v>0</v>
      </c>
      <c r="E42" s="338">
        <v>0</v>
      </c>
      <c r="F42" s="338">
        <v>0</v>
      </c>
      <c r="G42" s="338">
        <f t="shared" si="0"/>
        <v>297</v>
      </c>
      <c r="H42" s="338">
        <v>297</v>
      </c>
      <c r="I42" s="338">
        <v>0</v>
      </c>
      <c r="J42" s="338">
        <v>0</v>
      </c>
      <c r="K42" s="338">
        <v>0</v>
      </c>
      <c r="L42" s="336">
        <f t="shared" si="1"/>
        <v>297</v>
      </c>
      <c r="M42" s="5">
        <f t="shared" si="2"/>
        <v>0</v>
      </c>
      <c r="N42" s="9"/>
      <c r="O42" s="15"/>
      <c r="P42" s="15"/>
      <c r="Q42" s="15"/>
    </row>
    <row r="43" spans="1:17" ht="12.75">
      <c r="A43" s="5">
        <v>33</v>
      </c>
      <c r="B43" s="321" t="s">
        <v>910</v>
      </c>
      <c r="C43" s="338">
        <v>849</v>
      </c>
      <c r="D43" s="338">
        <v>0</v>
      </c>
      <c r="E43" s="338">
        <v>0</v>
      </c>
      <c r="F43" s="338">
        <v>1</v>
      </c>
      <c r="G43" s="338">
        <f t="shared" si="0"/>
        <v>850</v>
      </c>
      <c r="H43" s="338">
        <v>849</v>
      </c>
      <c r="I43" s="338">
        <v>0</v>
      </c>
      <c r="J43" s="338">
        <v>0</v>
      </c>
      <c r="K43" s="338">
        <v>1</v>
      </c>
      <c r="L43" s="336">
        <f t="shared" si="1"/>
        <v>850</v>
      </c>
      <c r="M43" s="5">
        <f t="shared" si="2"/>
        <v>0</v>
      </c>
      <c r="N43" s="9"/>
      <c r="O43" s="15"/>
      <c r="P43" s="15"/>
      <c r="Q43" s="15"/>
    </row>
    <row r="44" spans="1:17" ht="12.75">
      <c r="A44" s="5">
        <v>34</v>
      </c>
      <c r="B44" s="321" t="s">
        <v>911</v>
      </c>
      <c r="C44" s="338">
        <v>495</v>
      </c>
      <c r="D44" s="338">
        <v>5</v>
      </c>
      <c r="E44" s="338">
        <v>0</v>
      </c>
      <c r="F44" s="338">
        <v>0</v>
      </c>
      <c r="G44" s="338">
        <f t="shared" si="0"/>
        <v>500</v>
      </c>
      <c r="H44" s="338">
        <v>495</v>
      </c>
      <c r="I44" s="338">
        <v>5</v>
      </c>
      <c r="J44" s="338">
        <v>0</v>
      </c>
      <c r="K44" s="338">
        <v>0</v>
      </c>
      <c r="L44" s="336">
        <f t="shared" si="1"/>
        <v>500</v>
      </c>
      <c r="M44" s="5">
        <f t="shared" si="2"/>
        <v>0</v>
      </c>
      <c r="N44" s="9"/>
      <c r="O44" s="15"/>
      <c r="P44" s="15"/>
      <c r="Q44" s="15"/>
    </row>
    <row r="45" spans="1:17" ht="12.75">
      <c r="A45" s="5">
        <v>35</v>
      </c>
      <c r="B45" s="321" t="s">
        <v>912</v>
      </c>
      <c r="C45" s="338">
        <v>741</v>
      </c>
      <c r="D45" s="338">
        <v>3</v>
      </c>
      <c r="E45" s="338">
        <v>0</v>
      </c>
      <c r="F45" s="338">
        <v>0</v>
      </c>
      <c r="G45" s="338">
        <f t="shared" si="0"/>
        <v>744</v>
      </c>
      <c r="H45" s="338">
        <v>741</v>
      </c>
      <c r="I45" s="338">
        <v>2</v>
      </c>
      <c r="J45" s="338">
        <v>0</v>
      </c>
      <c r="K45" s="338">
        <v>0</v>
      </c>
      <c r="L45" s="336">
        <f t="shared" si="1"/>
        <v>743</v>
      </c>
      <c r="M45" s="5">
        <f t="shared" si="2"/>
        <v>1</v>
      </c>
      <c r="N45" s="342" t="s">
        <v>928</v>
      </c>
      <c r="O45" s="15"/>
      <c r="P45" s="15"/>
      <c r="Q45" s="15"/>
    </row>
    <row r="46" spans="1:17" ht="12.75">
      <c r="A46" s="5">
        <v>36</v>
      </c>
      <c r="B46" s="321" t="s">
        <v>913</v>
      </c>
      <c r="C46" s="338">
        <v>524</v>
      </c>
      <c r="D46" s="338">
        <v>2</v>
      </c>
      <c r="E46" s="338">
        <v>0</v>
      </c>
      <c r="F46" s="338">
        <v>0</v>
      </c>
      <c r="G46" s="338">
        <f t="shared" si="0"/>
        <v>526</v>
      </c>
      <c r="H46" s="338">
        <v>524</v>
      </c>
      <c r="I46" s="338">
        <v>2</v>
      </c>
      <c r="J46" s="338">
        <v>0</v>
      </c>
      <c r="K46" s="338">
        <v>0</v>
      </c>
      <c r="L46" s="336">
        <f t="shared" si="1"/>
        <v>526</v>
      </c>
      <c r="M46" s="5">
        <f t="shared" si="2"/>
        <v>0</v>
      </c>
      <c r="N46" s="9"/>
      <c r="O46" s="15"/>
      <c r="P46" s="15"/>
      <c r="Q46" s="15"/>
    </row>
    <row r="47" spans="1:17" ht="12.75">
      <c r="A47" s="5">
        <v>37</v>
      </c>
      <c r="B47" s="321" t="s">
        <v>914</v>
      </c>
      <c r="C47" s="338">
        <v>640</v>
      </c>
      <c r="D47" s="338">
        <v>29</v>
      </c>
      <c r="E47" s="338">
        <v>0</v>
      </c>
      <c r="F47" s="338">
        <v>47</v>
      </c>
      <c r="G47" s="338">
        <f t="shared" si="0"/>
        <v>716</v>
      </c>
      <c r="H47" s="338">
        <v>652</v>
      </c>
      <c r="I47" s="338">
        <v>46</v>
      </c>
      <c r="J47" s="338">
        <v>0</v>
      </c>
      <c r="K47" s="338">
        <v>18</v>
      </c>
      <c r="L47" s="336">
        <f t="shared" si="1"/>
        <v>716</v>
      </c>
      <c r="M47" s="5">
        <f t="shared" si="2"/>
        <v>0</v>
      </c>
      <c r="N47" s="9"/>
      <c r="O47" s="15"/>
      <c r="P47" s="15"/>
      <c r="Q47" s="15"/>
    </row>
    <row r="48" spans="1:17" ht="12.75">
      <c r="A48" s="5">
        <v>38</v>
      </c>
      <c r="B48" s="321" t="s">
        <v>915</v>
      </c>
      <c r="C48" s="338">
        <v>714</v>
      </c>
      <c r="D48" s="338">
        <v>8</v>
      </c>
      <c r="E48" s="338">
        <v>0</v>
      </c>
      <c r="F48" s="338">
        <v>8</v>
      </c>
      <c r="G48" s="338">
        <f t="shared" si="0"/>
        <v>730</v>
      </c>
      <c r="H48" s="338">
        <v>722</v>
      </c>
      <c r="I48" s="338">
        <v>0</v>
      </c>
      <c r="J48" s="338">
        <v>0</v>
      </c>
      <c r="K48" s="338">
        <v>8</v>
      </c>
      <c r="L48" s="336">
        <f t="shared" si="1"/>
        <v>730</v>
      </c>
      <c r="M48" s="5">
        <f t="shared" si="2"/>
        <v>0</v>
      </c>
      <c r="N48" s="9"/>
      <c r="O48" s="15"/>
      <c r="P48" s="15"/>
      <c r="Q48" s="15"/>
    </row>
    <row r="49" spans="1:17" ht="12.75">
      <c r="A49" s="3" t="s">
        <v>14</v>
      </c>
      <c r="B49" s="9"/>
      <c r="C49" s="9">
        <f>SUM(C11:C48)</f>
        <v>28631</v>
      </c>
      <c r="D49" s="9">
        <f>SUM(D11:D48)</f>
        <v>323</v>
      </c>
      <c r="E49" s="9">
        <f>SUM(E11:E48)</f>
        <v>0</v>
      </c>
      <c r="F49" s="9">
        <f>SUM(F11:F48)</f>
        <v>1174</v>
      </c>
      <c r="G49" s="9">
        <f t="shared" si="0"/>
        <v>30128</v>
      </c>
      <c r="H49" s="9">
        <f>SUM(H11:H48)</f>
        <v>28732</v>
      </c>
      <c r="I49" s="9">
        <f>SUM(I11:I48)</f>
        <v>341</v>
      </c>
      <c r="J49" s="9">
        <f>SUM(J11:J48)</f>
        <v>0</v>
      </c>
      <c r="K49" s="9">
        <f>SUM(K11:K48)</f>
        <v>1042</v>
      </c>
      <c r="L49" s="336">
        <f t="shared" si="1"/>
        <v>30115</v>
      </c>
      <c r="M49" s="5">
        <f t="shared" si="2"/>
        <v>13</v>
      </c>
      <c r="N49" s="9"/>
      <c r="O49" s="15"/>
      <c r="P49" s="15"/>
      <c r="Q49" s="15"/>
    </row>
    <row r="50" spans="1:14" ht="12.75">
      <c r="A50" s="12"/>
      <c r="B50" s="13"/>
      <c r="C50" s="13"/>
      <c r="D50" s="13"/>
      <c r="E50" s="13"/>
      <c r="F50" s="13"/>
      <c r="G50" s="13"/>
      <c r="H50" s="13"/>
      <c r="I50" s="13"/>
      <c r="J50" s="13"/>
      <c r="K50" s="13"/>
      <c r="L50" s="13"/>
      <c r="M50" s="13"/>
      <c r="N50" s="13"/>
    </row>
    <row r="51" ht="12.75">
      <c r="A51" s="11" t="s">
        <v>7</v>
      </c>
    </row>
    <row r="52" ht="12.75">
      <c r="A52" t="s">
        <v>8</v>
      </c>
    </row>
    <row r="53" spans="1:14" ht="12.75">
      <c r="A53" t="s">
        <v>9</v>
      </c>
      <c r="L53" s="12" t="s">
        <v>10</v>
      </c>
      <c r="M53" s="12"/>
      <c r="N53" s="12" t="s">
        <v>10</v>
      </c>
    </row>
    <row r="54" spans="1:12" ht="12.75">
      <c r="A54" s="16" t="s">
        <v>421</v>
      </c>
      <c r="J54" s="12"/>
      <c r="K54" s="12"/>
      <c r="L54" s="12"/>
    </row>
    <row r="55" spans="3:13" ht="12.75">
      <c r="C55" s="16" t="s">
        <v>422</v>
      </c>
      <c r="E55" s="13"/>
      <c r="F55" s="13"/>
      <c r="G55" s="13"/>
      <c r="H55" s="13"/>
      <c r="I55" s="13"/>
      <c r="J55" s="13"/>
      <c r="K55" s="13"/>
      <c r="L55" s="13"/>
      <c r="M55" s="13"/>
    </row>
    <row r="56" spans="5:14" ht="12.75">
      <c r="E56" s="13"/>
      <c r="F56" s="13"/>
      <c r="G56" s="13"/>
      <c r="H56" s="13"/>
      <c r="I56" s="13"/>
      <c r="J56" s="13"/>
      <c r="K56" s="13"/>
      <c r="L56" s="13"/>
      <c r="M56" s="13"/>
      <c r="N56" s="13"/>
    </row>
    <row r="59" spans="11:15" ht="12.75" customHeight="1">
      <c r="K59" s="594" t="s">
        <v>1086</v>
      </c>
      <c r="L59" s="594"/>
      <c r="M59" s="594"/>
      <c r="N59" s="594"/>
      <c r="O59" s="594"/>
    </row>
    <row r="60" spans="11:15" ht="12.75" customHeight="1">
      <c r="K60" s="594"/>
      <c r="L60" s="594"/>
      <c r="M60" s="594"/>
      <c r="N60" s="594"/>
      <c r="O60" s="594"/>
    </row>
    <row r="61" spans="11:15" ht="12.75" customHeight="1">
      <c r="K61" s="594"/>
      <c r="L61" s="594"/>
      <c r="M61" s="594"/>
      <c r="N61" s="594"/>
      <c r="O61" s="594"/>
    </row>
    <row r="62" spans="11:15" ht="12.75" customHeight="1">
      <c r="K62" s="594"/>
      <c r="L62" s="594"/>
      <c r="M62" s="594"/>
      <c r="N62" s="594"/>
      <c r="O62" s="594"/>
    </row>
  </sheetData>
  <sheetProtection/>
  <mergeCells count="13">
    <mergeCell ref="K59:O62"/>
    <mergeCell ref="D1:J1"/>
    <mergeCell ref="A2:N2"/>
    <mergeCell ref="A3:N3"/>
    <mergeCell ref="A5:N5"/>
    <mergeCell ref="L7:N7"/>
    <mergeCell ref="A7:B7"/>
    <mergeCell ref="M8:M9"/>
    <mergeCell ref="N8:N9"/>
    <mergeCell ref="A8:A9"/>
    <mergeCell ref="B8:B9"/>
    <mergeCell ref="C8:G8"/>
    <mergeCell ref="H8:L8"/>
  </mergeCells>
  <printOptions horizontalCentered="1"/>
  <pageMargins left="0.7086614173228347" right="0.7086614173228347" top="0.2362204724409449" bottom="0" header="0.31496062992125984" footer="0.15"/>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2019-05-24T08:48:36Z</cp:lastPrinted>
  <dcterms:created xsi:type="dcterms:W3CDTF">1996-10-14T23:33:28Z</dcterms:created>
  <dcterms:modified xsi:type="dcterms:W3CDTF">2019-06-07T11:42:07Z</dcterms:modified>
  <cp:category/>
  <cp:version/>
  <cp:contentType/>
  <cp:contentStatus/>
</cp:coreProperties>
</file>